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nakagawa2\AppData\Local\Microsoft\Windows\INetCache\Content.Outlook\15QLUMIY\"/>
    </mc:Choice>
  </mc:AlternateContent>
  <xr:revisionPtr revIDLastSave="0" documentId="13_ncr:1_{BD2A0895-86DA-4983-91BD-CCC5EDF7B618}" xr6:coauthVersionLast="47" xr6:coauthVersionMax="47" xr10:uidLastSave="{00000000-0000-0000-0000-000000000000}"/>
  <workbookProtection workbookAlgorithmName="SHA-512" workbookHashValue="3vTwIbnY4epxlpQTROJIoj/3n6TtuhXC3xCG3xWOAG+cnGh8xdNEfyJA/O3UvA2GBR9rQXnwtRkFiQCfYEQjtA==" workbookSaltValue="sQfc1MCwO0h+R7T1LdPf7A==" workbookSpinCount="100000" lockStructure="1"/>
  <bookViews>
    <workbookView xWindow="-120" yWindow="-120" windowWidth="29040" windowHeight="15720" activeTab="1" xr2:uid="{898088D2-A247-4D88-8B76-E05C93DC3A42}"/>
  </bookViews>
  <sheets>
    <sheet name="使用方法" sheetId="12" r:id="rId1"/>
    <sheet name="データ入力" sheetId="3" r:id="rId2"/>
    <sheet name="履歴入力" sheetId="8" r:id="rId3"/>
    <sheet name="申請書4-1" sheetId="1" r:id="rId4"/>
    <sheet name="申請書4-2" sheetId="13" r:id="rId5"/>
    <sheet name="申請書4-3" sheetId="15" r:id="rId6"/>
    <sheet name="申請書4-4" sheetId="16" r:id="rId7"/>
    <sheet name="履歴書" sheetId="14" r:id="rId8"/>
    <sheet name="申請書 (図)" sheetId="11" state="hidden" r:id="rId9"/>
  </sheets>
  <definedNames>
    <definedName name="_xlnm.Print_Area" localSheetId="1">データ入力!$A$56</definedName>
    <definedName name="_xlnm.Print_Area" localSheetId="3">'申請書4-1'!$A$1:$BS$57</definedName>
    <definedName name="_xlnm.Print_Area" localSheetId="4">'申請書4-2'!$A$1:$BS$45</definedName>
    <definedName name="_xlnm.Print_Area" localSheetId="5">'申請書4-3'!$A$1:$BA$43</definedName>
    <definedName name="_xlnm.Print_Area" localSheetId="6">'申請書4-4'!$A$1:$AT$71</definedName>
    <definedName name="_xlnm.Print_Area" localSheetId="7">履歴書!$A$1:$BS$59</definedName>
    <definedName name="_xlnm.Print_Area" localSheetId="2">履歴入力!$A$65</definedName>
    <definedName name="図形" localSheetId="4">INDIRECT('申請書4-2'!#REF!)</definedName>
    <definedName name="図形" localSheetId="5">INDIRECT('申請書4-3'!#REF!)</definedName>
    <definedName name="図形" localSheetId="6">INDIRECT('申請書4-4'!#REF!)</definedName>
    <definedName name="図形" localSheetId="7">INDIRECT(履歴書!#REF!)</definedName>
    <definedName name="図形">INDIRECT('申請書4-1'!$AH$53)</definedName>
    <definedName name="非表示">'申請書 (図)'!$AI$53:$BE$54</definedName>
    <definedName name="表示">'申請書 (図)'!$AI$55:$BE$56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8" l="1"/>
  <c r="Q5" i="8"/>
  <c r="Q6" i="8"/>
  <c r="Q7" i="8"/>
  <c r="Q8" i="8"/>
  <c r="Q9" i="8"/>
  <c r="Q10" i="8"/>
  <c r="Q11" i="8"/>
  <c r="Q12" i="8"/>
  <c r="Q3" i="8"/>
  <c r="Q2" i="8"/>
  <c r="AT32" i="14" l="1"/>
  <c r="AT33" i="14"/>
  <c r="AT34" i="14"/>
  <c r="AT35" i="14"/>
  <c r="AT36" i="14"/>
  <c r="AT37" i="14"/>
  <c r="AT38" i="14"/>
  <c r="AT39" i="14"/>
  <c r="AT40" i="14"/>
  <c r="AT41" i="14"/>
  <c r="AT42" i="14"/>
  <c r="AT43" i="14"/>
  <c r="AT44" i="14"/>
  <c r="AT45" i="14"/>
  <c r="AT46" i="14"/>
  <c r="AT47" i="14"/>
  <c r="AT48" i="14"/>
  <c r="AT49" i="14"/>
  <c r="AT50" i="14"/>
  <c r="AT51" i="14"/>
  <c r="AT52" i="14"/>
  <c r="AT53" i="14"/>
  <c r="AT31" i="14"/>
  <c r="AT30" i="14"/>
  <c r="AT29" i="14"/>
  <c r="AT28" i="14"/>
  <c r="AT27" i="14"/>
  <c r="AT26" i="14"/>
  <c r="AT25" i="14"/>
  <c r="AT24" i="14"/>
  <c r="AT23" i="14"/>
  <c r="AT22" i="14"/>
  <c r="AT21" i="14"/>
  <c r="AT20" i="14"/>
  <c r="B47" i="3"/>
  <c r="U54" i="3"/>
  <c r="N43" i="3"/>
  <c r="M51" i="1"/>
  <c r="BI55" i="1"/>
  <c r="AI55" i="1"/>
  <c r="AB55" i="1"/>
  <c r="V55" i="1"/>
  <c r="R55" i="1"/>
  <c r="M55" i="1"/>
  <c r="M53" i="1"/>
  <c r="AP8" i="16"/>
  <c r="AM8" i="16"/>
  <c r="AJ8" i="16"/>
  <c r="AG8" i="16"/>
  <c r="AD8" i="16"/>
  <c r="AB8" i="16"/>
  <c r="Z8" i="16"/>
  <c r="W8" i="16"/>
  <c r="T8" i="16"/>
  <c r="Q8" i="16"/>
  <c r="N8" i="16"/>
  <c r="K8" i="16"/>
  <c r="P6" i="16"/>
  <c r="AQ6" i="16"/>
  <c r="AO6" i="16"/>
  <c r="AN6" i="16"/>
  <c r="AL6" i="16"/>
  <c r="AI6" i="16"/>
  <c r="AH6" i="16"/>
  <c r="AF6" i="16"/>
  <c r="AE6" i="16"/>
  <c r="AB6" i="16"/>
  <c r="AA6" i="16"/>
  <c r="Y6" i="16"/>
  <c r="X6" i="16"/>
  <c r="U6" i="16"/>
  <c r="S6" i="16"/>
  <c r="R6" i="16"/>
  <c r="M6" i="16"/>
  <c r="K6" i="16"/>
  <c r="L6" i="3" l="1"/>
  <c r="N5" i="3"/>
  <c r="N3" i="3" s="1"/>
  <c r="AE17" i="1" s="1"/>
  <c r="M5" i="3"/>
  <c r="M3" i="3" l="1"/>
  <c r="L19" i="3"/>
  <c r="E5" i="3"/>
  <c r="E55" i="14"/>
  <c r="AI38" i="14"/>
  <c r="K38" i="14"/>
  <c r="C38" i="14"/>
  <c r="AI36" i="14"/>
  <c r="K36" i="14"/>
  <c r="C36" i="14"/>
  <c r="AI34" i="14"/>
  <c r="K34" i="14"/>
  <c r="C34" i="14"/>
  <c r="AI32" i="14"/>
  <c r="K32" i="14"/>
  <c r="C32" i="14"/>
  <c r="AI30" i="14"/>
  <c r="K30" i="14"/>
  <c r="C30" i="14"/>
  <c r="AI28" i="14"/>
  <c r="K28" i="14"/>
  <c r="C28" i="14"/>
  <c r="AI26" i="14"/>
  <c r="K26" i="14"/>
  <c r="C26" i="14"/>
  <c r="AI24" i="14"/>
  <c r="K24" i="14"/>
  <c r="C24" i="14"/>
  <c r="AI22" i="14"/>
  <c r="K22" i="14"/>
  <c r="C22" i="14"/>
  <c r="AI20" i="14"/>
  <c r="K20" i="14"/>
  <c r="C20" i="14"/>
  <c r="BM16" i="14"/>
  <c r="BH16" i="14"/>
  <c r="BC16" i="14"/>
  <c r="E14" i="14"/>
  <c r="AS12" i="14"/>
  <c r="AG11" i="14"/>
  <c r="J11" i="14"/>
  <c r="BD10" i="14"/>
  <c r="AY10" i="14"/>
  <c r="AV10" i="14"/>
  <c r="AN10" i="14"/>
  <c r="AQ42" i="13"/>
  <c r="AQ40" i="13"/>
  <c r="AQ38" i="13"/>
  <c r="AQ36" i="13"/>
  <c r="AC35" i="13"/>
  <c r="AC34" i="13"/>
  <c r="AC33" i="13"/>
  <c r="AC32" i="13"/>
  <c r="AC31" i="13"/>
  <c r="AC30" i="13"/>
  <c r="AC29" i="13"/>
  <c r="AC28" i="13"/>
  <c r="AC27" i="13"/>
  <c r="AC26" i="13"/>
  <c r="AC25" i="13"/>
  <c r="AC24" i="13"/>
  <c r="AC23" i="13"/>
  <c r="AC22" i="13"/>
  <c r="AC21" i="13"/>
  <c r="AC20" i="13"/>
  <c r="AC19" i="13"/>
  <c r="AC18" i="13"/>
  <c r="AC17" i="13"/>
  <c r="AC16" i="13"/>
  <c r="AC15" i="13"/>
  <c r="AC14" i="13"/>
  <c r="AC13" i="13"/>
  <c r="AC12" i="13"/>
  <c r="AC11" i="13"/>
  <c r="AC10" i="13"/>
  <c r="AC9" i="13"/>
  <c r="AC8" i="13"/>
  <c r="AC7" i="13"/>
  <c r="AC6" i="13"/>
  <c r="BI53" i="1"/>
  <c r="AI53" i="1"/>
  <c r="L29" i="3"/>
  <c r="L24" i="3"/>
  <c r="E1" i="8"/>
  <c r="S44" i="8"/>
  <c r="S46" i="8"/>
  <c r="Y43" i="8"/>
  <c r="BD34" i="13" s="1"/>
  <c r="W43" i="8"/>
  <c r="N35" i="13" s="1"/>
  <c r="V43" i="8"/>
  <c r="N34" i="13" s="1"/>
  <c r="Y45" i="8"/>
  <c r="W45" i="8"/>
  <c r="V45" i="8"/>
  <c r="AM50" i="14" s="1"/>
  <c r="T4" i="8"/>
  <c r="T5" i="8"/>
  <c r="T6" i="8"/>
  <c r="T7" i="8"/>
  <c r="T8" i="8"/>
  <c r="T9" i="8"/>
  <c r="T10" i="8"/>
  <c r="T11" i="8"/>
  <c r="T12" i="8"/>
  <c r="T3" i="8"/>
  <c r="E35" i="3" s="1" a="1"/>
  <c r="E35" i="3" s="1"/>
  <c r="W15" i="8"/>
  <c r="N7" i="13" s="1"/>
  <c r="S18" i="8"/>
  <c r="S20" i="8"/>
  <c r="S22" i="8"/>
  <c r="S24" i="8"/>
  <c r="S26" i="8"/>
  <c r="S28" i="8"/>
  <c r="S30" i="8"/>
  <c r="S32" i="8"/>
  <c r="S34" i="8"/>
  <c r="S36" i="8"/>
  <c r="S38" i="8"/>
  <c r="S40" i="8"/>
  <c r="S42" i="8"/>
  <c r="S16" i="8"/>
  <c r="U52" i="8"/>
  <c r="U53" i="8"/>
  <c r="U54" i="8"/>
  <c r="U55" i="8"/>
  <c r="U56" i="8"/>
  <c r="W52" i="8"/>
  <c r="W53" i="8"/>
  <c r="W54" i="8"/>
  <c r="W55" i="8"/>
  <c r="W56" i="8"/>
  <c r="V52" i="8"/>
  <c r="V53" i="8"/>
  <c r="V54" i="8"/>
  <c r="V55" i="8"/>
  <c r="V56" i="8"/>
  <c r="N42" i="3"/>
  <c r="N41" i="3"/>
  <c r="N40" i="3"/>
  <c r="N39" i="3"/>
  <c r="N38" i="3"/>
  <c r="N37" i="3"/>
  <c r="E51" i="8"/>
  <c r="V51" i="8" s="1"/>
  <c r="U43" i="3"/>
  <c r="AA15" i="8"/>
  <c r="AA4" i="8"/>
  <c r="AA3" i="8"/>
  <c r="AM48" i="14" l="1"/>
  <c r="U51" i="8"/>
  <c r="U57" i="8" s="1"/>
  <c r="H51" i="8"/>
  <c r="AH53" i="1"/>
  <c r="U44" i="3"/>
  <c r="AI51" i="11"/>
  <c r="AI51" i="1"/>
  <c r="E157" i="11"/>
  <c r="AT154" i="11"/>
  <c r="K154" i="11"/>
  <c r="C154" i="11"/>
  <c r="AT152" i="11"/>
  <c r="AM152" i="11"/>
  <c r="K152" i="11"/>
  <c r="C152" i="11"/>
  <c r="AT150" i="11"/>
  <c r="K150" i="11"/>
  <c r="C150" i="11"/>
  <c r="AT148" i="11"/>
  <c r="K148" i="11"/>
  <c r="C148" i="11"/>
  <c r="AT146" i="11"/>
  <c r="K146" i="11"/>
  <c r="C146" i="11"/>
  <c r="AT144" i="11"/>
  <c r="C144" i="11"/>
  <c r="AT142" i="11"/>
  <c r="AT140" i="11"/>
  <c r="AI140" i="11"/>
  <c r="K140" i="11"/>
  <c r="C140" i="11"/>
  <c r="AT138" i="11"/>
  <c r="AI138" i="11"/>
  <c r="K138" i="11"/>
  <c r="C138" i="11"/>
  <c r="AT136" i="11"/>
  <c r="AI136" i="11"/>
  <c r="K136" i="11"/>
  <c r="C136" i="11"/>
  <c r="AT134" i="11"/>
  <c r="AI134" i="11"/>
  <c r="K134" i="11"/>
  <c r="C134" i="11"/>
  <c r="AT132" i="11"/>
  <c r="AI132" i="11"/>
  <c r="K132" i="11"/>
  <c r="C132" i="11"/>
  <c r="AT130" i="11"/>
  <c r="AI130" i="11"/>
  <c r="K130" i="11"/>
  <c r="C130" i="11"/>
  <c r="AT128" i="11"/>
  <c r="AI128" i="11"/>
  <c r="K128" i="11"/>
  <c r="C128" i="11"/>
  <c r="AT126" i="11"/>
  <c r="AI126" i="11"/>
  <c r="K126" i="11"/>
  <c r="C126" i="11"/>
  <c r="AT124" i="11"/>
  <c r="AI124" i="11"/>
  <c r="K124" i="11"/>
  <c r="C124" i="11"/>
  <c r="AT122" i="11"/>
  <c r="AI122" i="11"/>
  <c r="K122" i="11"/>
  <c r="C122" i="11"/>
  <c r="BM118" i="11"/>
  <c r="BH118" i="11"/>
  <c r="BC118" i="11"/>
  <c r="E116" i="11"/>
  <c r="AS114" i="11"/>
  <c r="AG113" i="11"/>
  <c r="J113" i="11"/>
  <c r="AQ99" i="11"/>
  <c r="AQ97" i="11"/>
  <c r="AQ95" i="11"/>
  <c r="AQ93" i="11"/>
  <c r="AC92" i="11"/>
  <c r="AC91" i="11"/>
  <c r="AC90" i="11"/>
  <c r="AC89" i="11"/>
  <c r="AC88" i="11"/>
  <c r="AC87" i="11"/>
  <c r="AC86" i="11"/>
  <c r="AC85" i="11"/>
  <c r="AC84" i="11"/>
  <c r="AC83" i="11"/>
  <c r="AC82" i="11"/>
  <c r="AC81" i="11"/>
  <c r="AC80" i="11"/>
  <c r="AC79" i="11"/>
  <c r="AC78" i="11"/>
  <c r="AC77" i="11"/>
  <c r="AC76" i="11"/>
  <c r="AC75" i="11"/>
  <c r="AC74" i="11"/>
  <c r="AC73" i="11"/>
  <c r="AC72" i="11"/>
  <c r="AC71" i="11"/>
  <c r="AC70" i="11"/>
  <c r="AC69" i="11"/>
  <c r="AC68" i="11"/>
  <c r="AC67" i="11"/>
  <c r="AC66" i="11"/>
  <c r="AC65" i="11"/>
  <c r="AC64" i="11"/>
  <c r="AC63" i="11"/>
  <c r="BI55" i="11"/>
  <c r="AB55" i="11"/>
  <c r="V55" i="11"/>
  <c r="R55" i="11"/>
  <c r="M55" i="11"/>
  <c r="BI53" i="11"/>
  <c r="BI51" i="11"/>
  <c r="M51" i="11"/>
  <c r="BM47" i="11"/>
  <c r="BH47" i="11"/>
  <c r="BC47" i="11"/>
  <c r="AU47" i="11"/>
  <c r="AP47" i="11"/>
  <c r="AK47" i="11"/>
  <c r="AE46" i="11"/>
  <c r="AG45" i="11"/>
  <c r="AE44" i="11"/>
  <c r="BM43" i="11"/>
  <c r="BH43" i="11"/>
  <c r="BC43" i="11"/>
  <c r="AU43" i="11"/>
  <c r="AP43" i="11"/>
  <c r="AK43" i="11"/>
  <c r="AE42" i="11"/>
  <c r="AG41" i="11"/>
  <c r="AE40" i="11"/>
  <c r="BM39" i="11"/>
  <c r="BH39" i="11"/>
  <c r="BC39" i="11"/>
  <c r="AU39" i="11"/>
  <c r="AP39" i="11"/>
  <c r="AK39" i="11"/>
  <c r="AE38" i="11"/>
  <c r="AG37" i="11"/>
  <c r="AE36" i="11"/>
  <c r="BM35" i="11"/>
  <c r="BH35" i="11"/>
  <c r="BC35" i="11"/>
  <c r="AU35" i="11"/>
  <c r="AP35" i="11"/>
  <c r="AK35" i="11"/>
  <c r="AE34" i="11"/>
  <c r="AG33" i="11"/>
  <c r="AE32" i="11"/>
  <c r="BM31" i="11"/>
  <c r="BH31" i="11"/>
  <c r="BC31" i="11"/>
  <c r="AU31" i="11"/>
  <c r="AP31" i="11"/>
  <c r="AK31" i="11"/>
  <c r="AE30" i="11"/>
  <c r="AG29" i="11"/>
  <c r="AE28" i="11"/>
  <c r="BM27" i="11"/>
  <c r="BH27" i="11"/>
  <c r="BC27" i="11"/>
  <c r="AU27" i="11"/>
  <c r="AP27" i="11"/>
  <c r="AK27" i="11"/>
  <c r="AE26" i="11"/>
  <c r="AG25" i="11"/>
  <c r="AE24" i="11"/>
  <c r="BM23" i="11"/>
  <c r="BH23" i="11"/>
  <c r="BC23" i="11"/>
  <c r="M22" i="11"/>
  <c r="P21" i="11"/>
  <c r="M19" i="11"/>
  <c r="AE17" i="11"/>
  <c r="M17" i="11"/>
  <c r="AV16" i="11"/>
  <c r="U4" i="8"/>
  <c r="U5" i="8"/>
  <c r="U6" i="8"/>
  <c r="U7" i="8"/>
  <c r="U8" i="8"/>
  <c r="U9" i="8"/>
  <c r="U10" i="8"/>
  <c r="U11" i="8"/>
  <c r="U12" i="8"/>
  <c r="U3" i="8"/>
  <c r="F36" i="3" s="1" a="1"/>
  <c r="F36" i="3" s="1"/>
  <c r="W47" i="8"/>
  <c r="W41" i="8"/>
  <c r="N33" i="13" s="1"/>
  <c r="W39" i="8"/>
  <c r="W37" i="8"/>
  <c r="N29" i="13" s="1"/>
  <c r="W35" i="8"/>
  <c r="N27" i="13" s="1"/>
  <c r="W33" i="8"/>
  <c r="N25" i="13" s="1"/>
  <c r="W31" i="8"/>
  <c r="W29" i="8"/>
  <c r="W27" i="8"/>
  <c r="N19" i="13" s="1"/>
  <c r="W25" i="8"/>
  <c r="N17" i="13" s="1"/>
  <c r="Y47" i="8"/>
  <c r="BD91" i="11" s="1"/>
  <c r="Y41" i="8"/>
  <c r="Y39" i="8"/>
  <c r="BD30" i="13" s="1"/>
  <c r="Y37" i="8"/>
  <c r="Y35" i="8"/>
  <c r="Y33" i="8"/>
  <c r="Y31" i="8"/>
  <c r="BD22" i="13" s="1"/>
  <c r="Y29" i="8"/>
  <c r="BD20" i="13" s="1"/>
  <c r="Y27" i="8"/>
  <c r="Y25" i="8"/>
  <c r="Y23" i="8"/>
  <c r="BD14" i="13" s="1"/>
  <c r="Y21" i="8"/>
  <c r="Y19" i="8"/>
  <c r="Y17" i="8"/>
  <c r="W23" i="8"/>
  <c r="N15" i="13" s="1"/>
  <c r="W21" i="8"/>
  <c r="N13" i="13" s="1"/>
  <c r="W19" i="8"/>
  <c r="N11" i="13" s="1"/>
  <c r="W17" i="8"/>
  <c r="N9" i="13" s="1"/>
  <c r="V17" i="8"/>
  <c r="V4" i="8"/>
  <c r="V5" i="8"/>
  <c r="V6" i="8"/>
  <c r="V7" i="8"/>
  <c r="V8" i="8"/>
  <c r="V9" i="8"/>
  <c r="V10" i="8"/>
  <c r="V11" i="8"/>
  <c r="V12" i="8"/>
  <c r="V3" i="8"/>
  <c r="E34" i="3" s="1"/>
  <c r="V47" i="8"/>
  <c r="AM52" i="14" s="1"/>
  <c r="V41" i="8"/>
  <c r="V39" i="8"/>
  <c r="V37" i="8"/>
  <c r="V35" i="8"/>
  <c r="V33" i="8"/>
  <c r="V31" i="8"/>
  <c r="V29" i="8"/>
  <c r="V27" i="8"/>
  <c r="V25" i="8"/>
  <c r="V23" i="8"/>
  <c r="V21" i="8"/>
  <c r="V19" i="8"/>
  <c r="V15" i="8"/>
  <c r="AV16" i="1"/>
  <c r="BC23" i="1"/>
  <c r="M22" i="1"/>
  <c r="M17" i="1"/>
  <c r="Y15" i="8"/>
  <c r="BD6" i="13" s="1"/>
  <c r="BI51" i="1"/>
  <c r="L33" i="3"/>
  <c r="L32" i="3"/>
  <c r="L31" i="3"/>
  <c r="L30" i="3"/>
  <c r="L28" i="3"/>
  <c r="L27" i="3"/>
  <c r="L26" i="3"/>
  <c r="L25" i="3"/>
  <c r="L23" i="3"/>
  <c r="L22" i="3"/>
  <c r="L21" i="3"/>
  <c r="L20" i="3"/>
  <c r="BM47" i="1"/>
  <c r="BM35" i="1"/>
  <c r="BH47" i="1"/>
  <c r="BH35" i="1"/>
  <c r="BC47" i="1"/>
  <c r="BC35" i="1"/>
  <c r="AU47" i="1"/>
  <c r="AU35" i="1"/>
  <c r="AP47" i="1"/>
  <c r="AP35" i="1"/>
  <c r="AK47" i="1"/>
  <c r="AK35" i="1"/>
  <c r="AE46" i="1"/>
  <c r="AE34" i="1"/>
  <c r="AG45" i="1"/>
  <c r="AG33" i="1"/>
  <c r="AE44" i="1"/>
  <c r="AE32" i="1"/>
  <c r="BM43" i="1"/>
  <c r="BM31" i="1"/>
  <c r="BH43" i="1"/>
  <c r="BH31" i="1"/>
  <c r="BC43" i="1"/>
  <c r="BC31" i="1"/>
  <c r="AU43" i="1"/>
  <c r="AU31" i="1"/>
  <c r="AP43" i="1"/>
  <c r="AP31" i="1"/>
  <c r="AK43" i="1"/>
  <c r="AK31" i="1"/>
  <c r="AE42" i="1"/>
  <c r="AE30" i="1"/>
  <c r="AG41" i="1"/>
  <c r="AG29" i="1"/>
  <c r="AE40" i="1"/>
  <c r="AE28" i="1"/>
  <c r="BM39" i="1"/>
  <c r="BM27" i="1"/>
  <c r="BH39" i="1"/>
  <c r="BH27" i="1"/>
  <c r="BC39" i="1"/>
  <c r="BC27" i="1"/>
  <c r="AU39" i="1"/>
  <c r="AU27" i="1"/>
  <c r="AP39" i="1"/>
  <c r="AP27" i="1"/>
  <c r="AK39" i="1"/>
  <c r="AK27" i="1"/>
  <c r="AE38" i="1"/>
  <c r="AE26" i="1"/>
  <c r="AG37" i="1"/>
  <c r="AG25" i="1"/>
  <c r="AE36" i="1"/>
  <c r="AE24" i="1"/>
  <c r="U19" i="3"/>
  <c r="U29" i="3"/>
  <c r="U24" i="3"/>
  <c r="BM23" i="1"/>
  <c r="BH23" i="1"/>
  <c r="P21" i="1"/>
  <c r="M19" i="1"/>
  <c r="U49" i="3"/>
  <c r="U50" i="3"/>
  <c r="U51" i="3"/>
  <c r="U45" i="3"/>
  <c r="U37" i="3"/>
  <c r="U2" i="3"/>
  <c r="U3" i="3"/>
  <c r="U6" i="3"/>
  <c r="U7" i="3"/>
  <c r="U9" i="3"/>
  <c r="U11" i="3"/>
  <c r="U10" i="3"/>
  <c r="U12" i="3"/>
  <c r="U32" i="3"/>
  <c r="U31" i="3"/>
  <c r="U30" i="3"/>
  <c r="U27" i="3"/>
  <c r="U26" i="3"/>
  <c r="U25" i="3"/>
  <c r="U22" i="3"/>
  <c r="U20" i="3"/>
  <c r="U21" i="3"/>
  <c r="U13" i="3"/>
  <c r="Q44" i="3"/>
  <c r="P44" i="3"/>
  <c r="O44" i="3"/>
  <c r="N44" i="3"/>
  <c r="B37" i="3"/>
  <c r="B13" i="3"/>
  <c r="E8" i="3"/>
  <c r="Q7" i="3"/>
  <c r="P7" i="3"/>
  <c r="BG17" i="1" s="1"/>
  <c r="O7" i="3"/>
  <c r="N7" i="3"/>
  <c r="Q2" i="3"/>
  <c r="P2" i="3"/>
  <c r="O2" i="3"/>
  <c r="N2" i="3"/>
  <c r="I4" i="3"/>
  <c r="E4" i="3"/>
  <c r="E36" i="3" l="1" a="1"/>
  <c r="E36" i="3" s="1"/>
  <c r="AM32" i="14"/>
  <c r="N18" i="13"/>
  <c r="N26" i="13"/>
  <c r="AM40" i="14"/>
  <c r="BD73" i="11"/>
  <c r="BD16" i="13"/>
  <c r="BD89" i="11"/>
  <c r="BD32" i="13"/>
  <c r="N78" i="11"/>
  <c r="N21" i="13"/>
  <c r="N12" i="13"/>
  <c r="AM26" i="14"/>
  <c r="N28" i="13"/>
  <c r="AM42" i="14"/>
  <c r="BD67" i="11"/>
  <c r="BD10" i="13"/>
  <c r="N88" i="11"/>
  <c r="N31" i="13"/>
  <c r="N14" i="13"/>
  <c r="AM28" i="14"/>
  <c r="AM44" i="14"/>
  <c r="N30" i="13"/>
  <c r="BD69" i="11"/>
  <c r="BD12" i="13"/>
  <c r="BD85" i="11"/>
  <c r="BD28" i="13"/>
  <c r="AM24" i="14"/>
  <c r="N10" i="13"/>
  <c r="BD65" i="11"/>
  <c r="BD8" i="13"/>
  <c r="BD81" i="11"/>
  <c r="BD24" i="13"/>
  <c r="N20" i="13"/>
  <c r="AM34" i="14"/>
  <c r="BD75" i="11"/>
  <c r="BD18" i="13"/>
  <c r="BD83" i="11"/>
  <c r="BD26" i="13"/>
  <c r="N80" i="11"/>
  <c r="N23" i="13"/>
  <c r="AM36" i="14"/>
  <c r="N22" i="13"/>
  <c r="N6" i="13"/>
  <c r="AM20" i="14"/>
  <c r="N16" i="13"/>
  <c r="AM30" i="14"/>
  <c r="N24" i="13"/>
  <c r="AM38" i="14"/>
  <c r="N32" i="13"/>
  <c r="AM46" i="14"/>
  <c r="N8" i="13"/>
  <c r="AM22" i="14"/>
  <c r="J10" i="14"/>
  <c r="BO7" i="1"/>
  <c r="BJ8" i="14"/>
  <c r="BG7" i="1"/>
  <c r="AZ8" i="14"/>
  <c r="BK7" i="1"/>
  <c r="BE8" i="14"/>
  <c r="BN10" i="14"/>
  <c r="U8" i="3"/>
  <c r="V51" i="1"/>
  <c r="V53" i="1"/>
  <c r="R53" i="11"/>
  <c r="R53" i="1"/>
  <c r="AB53" i="11"/>
  <c r="AB53" i="1"/>
  <c r="X55" i="8"/>
  <c r="C50" i="14" s="1"/>
  <c r="X51" i="8"/>
  <c r="C42" i="14" s="1"/>
  <c r="Y53" i="8"/>
  <c r="K46" i="14" s="1"/>
  <c r="X54" i="8"/>
  <c r="C48" i="14" s="1"/>
  <c r="Y56" i="8"/>
  <c r="K52" i="14" s="1"/>
  <c r="Y52" i="8"/>
  <c r="K44" i="14" s="1"/>
  <c r="X53" i="8"/>
  <c r="C46" i="14" s="1"/>
  <c r="Y55" i="8"/>
  <c r="K50" i="14" s="1"/>
  <c r="X56" i="8"/>
  <c r="C52" i="14" s="1"/>
  <c r="X52" i="8"/>
  <c r="C44" i="14" s="1"/>
  <c r="Y54" i="8"/>
  <c r="K48" i="14" s="1"/>
  <c r="BD71" i="11"/>
  <c r="BD79" i="11"/>
  <c r="BD87" i="11"/>
  <c r="BD77" i="11"/>
  <c r="AM142" i="11"/>
  <c r="R51" i="11"/>
  <c r="AB51" i="1"/>
  <c r="V51" i="11"/>
  <c r="R51" i="1"/>
  <c r="AB51" i="11"/>
  <c r="AC51" i="8"/>
  <c r="A1" i="8" s="1"/>
  <c r="W51" i="8"/>
  <c r="Y51" i="8" s="1"/>
  <c r="K42" i="14" s="1"/>
  <c r="K144" i="11"/>
  <c r="N87" i="11"/>
  <c r="N89" i="11"/>
  <c r="N91" i="11"/>
  <c r="AM146" i="11"/>
  <c r="AM148" i="11"/>
  <c r="AM150" i="11"/>
  <c r="AM144" i="11"/>
  <c r="AM138" i="11"/>
  <c r="AM140" i="11"/>
  <c r="N79" i="11"/>
  <c r="N81" i="11"/>
  <c r="N83" i="11"/>
  <c r="N85" i="11"/>
  <c r="AM130" i="11"/>
  <c r="AM132" i="11"/>
  <c r="N71" i="11"/>
  <c r="N73" i="11"/>
  <c r="N75" i="11"/>
  <c r="N77" i="11"/>
  <c r="AM134" i="11"/>
  <c r="AM136" i="11"/>
  <c r="N92" i="11"/>
  <c r="N90" i="11"/>
  <c r="N86" i="11"/>
  <c r="N84" i="11"/>
  <c r="N82" i="11"/>
  <c r="N76" i="11"/>
  <c r="N74" i="11"/>
  <c r="N72" i="11"/>
  <c r="N66" i="11"/>
  <c r="N69" i="11"/>
  <c r="AM128" i="11"/>
  <c r="N70" i="11"/>
  <c r="N68" i="11"/>
  <c r="AM126" i="11"/>
  <c r="N67" i="11"/>
  <c r="N65" i="11"/>
  <c r="AM124" i="11"/>
  <c r="BD63" i="11"/>
  <c r="AV112" i="11"/>
  <c r="BK17" i="11"/>
  <c r="AM122" i="11"/>
  <c r="N64" i="11"/>
  <c r="N63" i="11"/>
  <c r="M53" i="11"/>
  <c r="V53" i="11"/>
  <c r="AY112" i="11"/>
  <c r="BB17" i="11"/>
  <c r="BD112" i="11"/>
  <c r="AX16" i="11"/>
  <c r="BG17" i="11"/>
  <c r="AN112" i="11"/>
  <c r="AE16" i="11"/>
  <c r="J112" i="11"/>
  <c r="M16" i="11"/>
  <c r="BK7" i="11"/>
  <c r="BE110" i="11"/>
  <c r="BO7" i="11"/>
  <c r="BJ110" i="11"/>
  <c r="BG7" i="11"/>
  <c r="AZ110" i="11"/>
  <c r="BI18" i="11"/>
  <c r="BN112" i="11"/>
  <c r="AX16" i="1"/>
  <c r="M16" i="1"/>
  <c r="BB17" i="1"/>
  <c r="BK17" i="1"/>
  <c r="BI18" i="1"/>
  <c r="AE16" i="1"/>
  <c r="U4" i="3"/>
  <c r="AM154" i="11" l="1"/>
  <c r="AI48" i="11"/>
  <c r="U34" i="3"/>
  <c r="N34" i="3"/>
  <c r="M48" i="1" s="1"/>
  <c r="Q34" i="3"/>
  <c r="AB48" i="1" s="1"/>
  <c r="P34" i="3"/>
  <c r="V48" i="1" s="1"/>
  <c r="O34" i="3"/>
  <c r="R48" i="1" s="1"/>
  <c r="AI48" i="1"/>
  <c r="U35" i="3"/>
  <c r="U36" i="3" l="1"/>
  <c r="A1" i="3" s="1"/>
  <c r="BK48" i="1"/>
  <c r="BK48" i="11"/>
  <c r="V48" i="11"/>
  <c r="AB48" i="11"/>
  <c r="M48" i="11"/>
  <c r="R48"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<sst xmlns="http://schemas.openxmlformats.org/spreadsheetml/2006/main" count="713" uniqueCount="296">
  <si>
    <t>氏名</t>
    <rPh sb="0" eb="2">
      <t>シメイ</t>
    </rPh>
    <phoneticPr fontId="1"/>
  </si>
  <si>
    <t>性別</t>
    <rPh sb="0" eb="2">
      <t>せいべつ</t>
    </rPh>
    <phoneticPr fontId="1" type="Hiragana"/>
  </si>
  <si>
    <t>生年月日</t>
    <rPh sb="0" eb="2">
      <t>せいねん</t>
    </rPh>
    <rPh sb="2" eb="4">
      <t>がっぴ</t>
    </rPh>
    <phoneticPr fontId="1" type="Hiragana"/>
  </si>
  <si>
    <t>年齢</t>
    <rPh sb="0" eb="2">
      <t>ねんれい</t>
    </rPh>
    <phoneticPr fontId="1" type="Hiragana"/>
  </si>
  <si>
    <t>歳</t>
    <rPh sb="0" eb="1">
      <t>さい</t>
    </rPh>
    <phoneticPr fontId="1" type="Hiragana"/>
  </si>
  <si>
    <t>本籍地</t>
    <rPh sb="0" eb="3">
      <t>ホンセキチ</t>
    </rPh>
    <phoneticPr fontId="1"/>
  </si>
  <si>
    <t>東京都</t>
  </si>
  <si>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</si>
  <si>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</si>
  <si>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</si>
  <si>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</si>
  <si>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</si>
  <si>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</si>
  <si>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</si>
  <si>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</si>
  <si>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</si>
  <si>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</si>
  <si>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</si>
  <si>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</si>
  <si>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</si>
  <si>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</si>
  <si>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</si>
  <si>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</si>
  <si>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</si>
  <si>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</si>
  <si>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</si>
  <si>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</si>
  <si>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</si>
  <si>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</si>
  <si>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</si>
  <si>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</si>
  <si>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</si>
  <si>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</si>
  <si>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</si>
  <si>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</si>
  <si>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</si>
  <si>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</si>
  <si>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</si>
  <si>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</si>
  <si>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</si>
  <si>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</si>
  <si>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</si>
  <si>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</si>
  <si>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</si>
  <si>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</si>
  <si>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</si>
  <si>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</si>
  <si>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</si>
  <si>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</si>
  <si>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</si>
  <si>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</si>
  <si>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</si>
  <si>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</si>
  <si>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住所</t>
    <rPh sb="0" eb="2">
      <t>じゅうしょ</t>
    </rPh>
    <phoneticPr fontId="1" type="Hiragana"/>
  </si>
  <si>
    <t>〒</t>
    <phoneticPr fontId="1" type="Hiragana"/>
  </si>
  <si>
    <t>ＴＥＬ</t>
    <phoneticPr fontId="1" type="Hiragana"/>
  </si>
  <si>
    <t>ＦＡＸ</t>
    <phoneticPr fontId="1" type="Hiragana"/>
  </si>
  <si>
    <t>名称</t>
    <rPh sb="0" eb="2">
      <t>めいしょう</t>
    </rPh>
    <phoneticPr fontId="1" type="Hiragana"/>
  </si>
  <si>
    <t>所在地</t>
    <rPh sb="0" eb="3">
      <t>しょざいち</t>
    </rPh>
    <phoneticPr fontId="1" type="Hiragana"/>
  </si>
  <si>
    <t>住所地</t>
    <rPh sb="0" eb="3">
      <t>ジュウショチ</t>
    </rPh>
    <phoneticPr fontId="1"/>
  </si>
  <si>
    <t>（ふりがな）</t>
    <phoneticPr fontId="1"/>
  </si>
  <si>
    <t>税理士登録事務取扱規程第１号様式</t>
    <phoneticPr fontId="1"/>
  </si>
  <si>
    <t>（日本産業規格Ａ４）</t>
    <phoneticPr fontId="1"/>
  </si>
  <si>
    <t>税理士登録を下記により申請します。</t>
    <phoneticPr fontId="1"/>
  </si>
  <si>
    <t>日本税理士会連合会　御中</t>
    <phoneticPr fontId="1"/>
  </si>
  <si>
    <t>記</t>
    <rPh sb="0" eb="1">
      <t>キ</t>
    </rPh>
    <phoneticPr fontId="1"/>
  </si>
  <si>
    <t>{</t>
    <phoneticPr fontId="1"/>
  </si>
  <si>
    <t>※2頁・4頁にも記入すること</t>
    <phoneticPr fontId="1"/>
  </si>
  <si>
    <t>性別</t>
    <rPh sb="0" eb="2">
      <t>セイベツ</t>
    </rPh>
    <phoneticPr fontId="1"/>
  </si>
  <si>
    <t>歳）</t>
    <rPh sb="0" eb="1">
      <t>サイ</t>
    </rPh>
    <phoneticPr fontId="1"/>
  </si>
  <si>
    <t>（</t>
    <phoneticPr fontId="1"/>
  </si>
  <si>
    <t>〒</t>
    <phoneticPr fontId="1"/>
  </si>
  <si>
    <t>ＴＥＬ</t>
    <phoneticPr fontId="1"/>
  </si>
  <si>
    <t>）</t>
    <phoneticPr fontId="1"/>
  </si>
  <si>
    <t>税理士会　　令和　　年　　月　　日</t>
    <phoneticPr fontId="1"/>
  </si>
  <si>
    <t>日本税理士会連合会　　令和　　年　　月　　日</t>
    <phoneticPr fontId="1"/>
  </si>
  <si>
    <t>税理士登録申請書</t>
    <phoneticPr fontId="1"/>
  </si>
  <si>
    <t>氏　名
（自 署）</t>
    <rPh sb="0" eb="1">
      <t>ウジ</t>
    </rPh>
    <rPh sb="2" eb="3">
      <t>ナ</t>
    </rPh>
    <rPh sb="5" eb="6">
      <t>ジ</t>
    </rPh>
    <rPh sb="7" eb="8">
      <t>ショ</t>
    </rPh>
    <phoneticPr fontId="1"/>
  </si>
  <si>
    <t>／ＦＡＸ</t>
    <phoneticPr fontId="1"/>
  </si>
  <si>
    <t>名称</t>
    <rPh sb="0" eb="2">
      <t>メイショウ</t>
    </rPh>
    <phoneticPr fontId="1"/>
  </si>
  <si>
    <t>所在地</t>
    <rPh sb="0" eb="3">
      <t>ショザイチ</t>
    </rPh>
    <phoneticPr fontId="1"/>
  </si>
  <si>
    <t>名　称</t>
    <rPh sb="0" eb="1">
      <t>メイ</t>
    </rPh>
    <rPh sb="2" eb="3">
      <t>ショウ</t>
    </rPh>
    <phoneticPr fontId="1"/>
  </si>
  <si>
    <t>税理士事務
所の予定</t>
    <rPh sb="0" eb="3">
      <t>ゼイリシ</t>
    </rPh>
    <rPh sb="3" eb="5">
      <t>ジム</t>
    </rPh>
    <rPh sb="6" eb="7">
      <t>ショ</t>
    </rPh>
    <rPh sb="8" eb="9">
      <t>ヨ</t>
    </rPh>
    <rPh sb="9" eb="10">
      <t>サダム</t>
    </rPh>
    <phoneticPr fontId="1"/>
  </si>
  <si>
    <t>住所</t>
    <rPh sb="0" eb="1">
      <t>ジュウ</t>
    </rPh>
    <rPh sb="1" eb="2">
      <t>ショ</t>
    </rPh>
    <phoneticPr fontId="1"/>
  </si>
  <si>
    <t>氏名</t>
    <rPh sb="0" eb="1">
      <t>ウジ</t>
    </rPh>
    <rPh sb="1" eb="2">
      <t>ナ</t>
    </rPh>
    <phoneticPr fontId="1"/>
  </si>
  <si>
    <t>都道府県名</t>
    <phoneticPr fontId="1"/>
  </si>
  <si>
    <t>税理士法人
の社員</t>
    <rPh sb="0" eb="3">
      <t>ゼイリシ</t>
    </rPh>
    <rPh sb="3" eb="5">
      <t>ホウジン</t>
    </rPh>
    <rPh sb="7" eb="9">
      <t>シャイン</t>
    </rPh>
    <phoneticPr fontId="1"/>
  </si>
  <si>
    <t>税理士法人の
主たる事務所</t>
    <rPh sb="0" eb="3">
      <t>ゼイリシ</t>
    </rPh>
    <rPh sb="3" eb="5">
      <t>ホウジン</t>
    </rPh>
    <rPh sb="7" eb="8">
      <t>シュ</t>
    </rPh>
    <rPh sb="10" eb="12">
      <t>ジム</t>
    </rPh>
    <rPh sb="12" eb="13">
      <t>ショ</t>
    </rPh>
    <phoneticPr fontId="1"/>
  </si>
  <si>
    <t>税理士法人の
従たる事務所</t>
    <rPh sb="0" eb="3">
      <t>ゼイリシ</t>
    </rPh>
    <rPh sb="3" eb="5">
      <t>ホウジン</t>
    </rPh>
    <rPh sb="7" eb="8">
      <t>ジュウ</t>
    </rPh>
    <rPh sb="10" eb="12">
      <t>ジム</t>
    </rPh>
    <rPh sb="12" eb="13">
      <t>ショ</t>
    </rPh>
    <phoneticPr fontId="1"/>
  </si>
  <si>
    <t>税理士又は
税理士法人
の補助者と
して業務に
従事する
税理士</t>
    <rPh sb="0" eb="3">
      <t>ゼイリシ</t>
    </rPh>
    <rPh sb="3" eb="4">
      <t>マタ</t>
    </rPh>
    <rPh sb="6" eb="9">
      <t>ゼイリシ</t>
    </rPh>
    <rPh sb="9" eb="11">
      <t>ホウジン</t>
    </rPh>
    <rPh sb="13" eb="16">
      <t>ホジョシャ</t>
    </rPh>
    <rPh sb="20" eb="22">
      <t>ギョウム</t>
    </rPh>
    <rPh sb="24" eb="26">
      <t>ジュウジ</t>
    </rPh>
    <rPh sb="29" eb="32">
      <t>ゼイリシ</t>
    </rPh>
    <phoneticPr fontId="1"/>
  </si>
  <si>
    <t>税理士事務所</t>
    <rPh sb="0" eb="3">
      <t>ゼイリシ</t>
    </rPh>
    <rPh sb="3" eb="5">
      <t>ジム</t>
    </rPh>
    <rPh sb="5" eb="6">
      <t>ショ</t>
    </rPh>
    <phoneticPr fontId="1"/>
  </si>
  <si>
    <t>最終
卒業
(修了)
学校</t>
    <rPh sb="0" eb="2">
      <t>サイシュウ</t>
    </rPh>
    <rPh sb="3" eb="5">
      <t>ソツギョウ</t>
    </rPh>
    <rPh sb="7" eb="9">
      <t>シュウリョウ</t>
    </rPh>
    <rPh sb="11" eb="13">
      <t>ガッコウ</t>
    </rPh>
    <phoneticPr fontId="1"/>
  </si>
  <si>
    <t>税理士
となる
資格</t>
    <rPh sb="0" eb="3">
      <t>ゼイリシ</t>
    </rPh>
    <rPh sb="8" eb="10">
      <t>シカク</t>
    </rPh>
    <phoneticPr fontId="1"/>
  </si>
  <si>
    <t>４-１</t>
    <phoneticPr fontId="1"/>
  </si>
  <si>
    <t>年</t>
    <rPh sb="0" eb="1">
      <t>ネン</t>
    </rPh>
    <phoneticPr fontId="1"/>
  </si>
  <si>
    <t>月</t>
    <rPh sb="0" eb="1">
      <t>ガツ</t>
    </rPh>
    <phoneticPr fontId="1"/>
  </si>
  <si>
    <t>日</t>
    <rPh sb="0" eb="1">
      <t>ニチ</t>
    </rPh>
    <phoneticPr fontId="1"/>
  </si>
  <si>
    <t>月</t>
    <rPh sb="0" eb="1">
      <t>ツキ</t>
    </rPh>
    <phoneticPr fontId="1"/>
  </si>
  <si>
    <t>号)</t>
    <rPh sb="0" eb="1">
      <t>ゴウ</t>
    </rPh>
    <phoneticPr fontId="1"/>
  </si>
  <si>
    <t>(第</t>
    <phoneticPr fontId="1"/>
  </si>
  <si>
    <t>日生</t>
    <rPh sb="0" eb="2">
      <t>ニッセイ</t>
    </rPh>
    <phoneticPr fontId="1"/>
  </si>
  <si>
    <t>令和</t>
    <rPh sb="0" eb="2">
      <t>レイワ</t>
    </rPh>
    <phoneticPr fontId="1"/>
  </si>
  <si>
    <t xml:space="preserve"> 社　員
 税理士</t>
    <rPh sb="1" eb="2">
      <t>しゃ</t>
    </rPh>
    <rPh sb="3" eb="4">
      <t>いん</t>
    </rPh>
    <rPh sb="6" eb="9">
      <t>ぜいりし</t>
    </rPh>
    <phoneticPr fontId="1" type="Hiragana"/>
  </si>
  <si>
    <t xml:space="preserve"> 所　属
 税理士</t>
    <rPh sb="1" eb="2">
      <t>ところ</t>
    </rPh>
    <rPh sb="3" eb="4">
      <t>ぞく</t>
    </rPh>
    <rPh sb="6" eb="9">
      <t>ぜいりし</t>
    </rPh>
    <phoneticPr fontId="1" type="Hiragana"/>
  </si>
  <si>
    <t xml:space="preserve"> 開業税理士</t>
    <rPh sb="1" eb="3">
      <t>かいぎょう</t>
    </rPh>
    <rPh sb="3" eb="6">
      <t>ぜいりし</t>
    </rPh>
    <phoneticPr fontId="1" type="Hiragana"/>
  </si>
  <si>
    <t xml:space="preserve"> 税理士法人の主たる事務所の社員</t>
    <rPh sb="14" eb="16">
      <t>しゃいん</t>
    </rPh>
    <phoneticPr fontId="1" type="Hiragana"/>
  </si>
  <si>
    <t xml:space="preserve"> 税理士法人の従たる事務所の社員</t>
    <rPh sb="7" eb="8">
      <t>じゅう</t>
    </rPh>
    <rPh sb="14" eb="16">
      <t>しゃいん</t>
    </rPh>
    <phoneticPr fontId="1" type="Hiragana"/>
  </si>
  <si>
    <t xml:space="preserve"> 開業税理士の所属</t>
    <rPh sb="1" eb="3">
      <t>かいぎょう</t>
    </rPh>
    <rPh sb="3" eb="6">
      <t>ぜいりし</t>
    </rPh>
    <rPh sb="7" eb="9">
      <t>しょぞく</t>
    </rPh>
    <phoneticPr fontId="1" type="Hiragana"/>
  </si>
  <si>
    <t xml:space="preserve"> 税理士法人の主たる事務所の所属</t>
    <rPh sb="14" eb="16">
      <t>しょぞく</t>
    </rPh>
    <phoneticPr fontId="1" type="Hiragana"/>
  </si>
  <si>
    <t xml:space="preserve"> 税理士法人の従たる事務所の所属</t>
    <rPh sb="7" eb="8">
      <t>じゅう</t>
    </rPh>
    <rPh sb="14" eb="16">
      <t>しょぞく</t>
    </rPh>
    <phoneticPr fontId="1" type="Hiragana"/>
  </si>
  <si>
    <t>税理士事務所</t>
    <rPh sb="0" eb="3">
      <t>ぜいりし</t>
    </rPh>
    <rPh sb="3" eb="5">
      <t>じむ</t>
    </rPh>
    <rPh sb="5" eb="6">
      <t>しょ</t>
    </rPh>
    <phoneticPr fontId="1" type="Hiragana"/>
  </si>
  <si>
    <t>4　　5　　6</t>
    <phoneticPr fontId="1" type="Hiragana"/>
  </si>
  <si>
    <t>主たる事務所</t>
    <rPh sb="0" eb="1">
      <t>しゅ</t>
    </rPh>
    <rPh sb="3" eb="5">
      <t>じむ</t>
    </rPh>
    <rPh sb="5" eb="6">
      <t>しょ</t>
    </rPh>
    <phoneticPr fontId="1" type="Hiragana"/>
  </si>
  <si>
    <t>従たる事務所</t>
    <rPh sb="0" eb="1">
      <t>じゅう</t>
    </rPh>
    <rPh sb="3" eb="5">
      <t>じむ</t>
    </rPh>
    <rPh sb="5" eb="6">
      <t>しょ</t>
    </rPh>
    <phoneticPr fontId="1" type="Hiragana"/>
  </si>
  <si>
    <t>最終
卒業
(修了)
学校</t>
    <rPh sb="0" eb="1">
      <t>さい</t>
    </rPh>
    <rPh sb="1" eb="2">
      <t>しゅう</t>
    </rPh>
    <rPh sb="3" eb="4">
      <t>そつ</t>
    </rPh>
    <rPh sb="4" eb="5">
      <t>ぎょう</t>
    </rPh>
    <rPh sb="7" eb="9">
      <t>しゅうりょう</t>
    </rPh>
    <rPh sb="11" eb="12">
      <t>まなぶ</t>
    </rPh>
    <rPh sb="12" eb="13">
      <t>こう</t>
    </rPh>
    <phoneticPr fontId="1" type="Hiragana"/>
  </si>
  <si>
    <t>本籍地(都道府県)</t>
    <rPh sb="0" eb="3">
      <t>ホンセキチ</t>
    </rPh>
    <rPh sb="4" eb="8">
      <t>トドウフケン</t>
    </rPh>
    <phoneticPr fontId="1"/>
  </si>
  <si>
    <t>年月日</t>
    <rPh sb="0" eb="3">
      <t>ねんがっぴ</t>
    </rPh>
    <phoneticPr fontId="1" type="Hiragana"/>
  </si>
  <si>
    <t>校名</t>
    <rPh sb="0" eb="2">
      <t>こうめい</t>
    </rPh>
    <phoneticPr fontId="1" type="Hiragana"/>
  </si>
  <si>
    <t>番号</t>
    <rPh sb="0" eb="2">
      <t>ばんごう</t>
    </rPh>
    <phoneticPr fontId="1" type="Hiragana"/>
  </si>
  <si>
    <t xml:space="preserve"> 税理士試験合格</t>
    <rPh sb="1" eb="4">
      <t>ぜいりし</t>
    </rPh>
    <rPh sb="4" eb="6">
      <t>しけん</t>
    </rPh>
    <rPh sb="6" eb="8">
      <t>ごうかく</t>
    </rPh>
    <phoneticPr fontId="1" type="Hiragana"/>
  </si>
  <si>
    <t xml:space="preserve"> 税理士試験免除</t>
    <rPh sb="1" eb="4">
      <t>ぜいりし</t>
    </rPh>
    <rPh sb="4" eb="6">
      <t>しけん</t>
    </rPh>
    <rPh sb="6" eb="8">
      <t>めんじょ</t>
    </rPh>
    <phoneticPr fontId="1" type="Hiragana"/>
  </si>
  <si>
    <t xml:space="preserve"> その他</t>
    <rPh sb="3" eb="4">
      <t>た</t>
    </rPh>
    <phoneticPr fontId="1" type="Hiragana"/>
  </si>
  <si>
    <t>申請年月日</t>
    <rPh sb="0" eb="2">
      <t>しんせい</t>
    </rPh>
    <rPh sb="2" eb="5">
      <t>ねんがっぴ</t>
    </rPh>
    <phoneticPr fontId="1" type="Hiragana"/>
  </si>
  <si>
    <t>現在
までの
職歴</t>
    <rPh sb="0" eb="2">
      <t>ゲンザイ</t>
    </rPh>
    <rPh sb="7" eb="9">
      <t>ショクレキ</t>
    </rPh>
    <phoneticPr fontId="1"/>
  </si>
  <si>
    <t>期間</t>
    <rPh sb="0" eb="2">
      <t>キカン</t>
    </rPh>
    <phoneticPr fontId="1"/>
  </si>
  <si>
    <t>勤務先、その所在地</t>
    <rPh sb="0" eb="3">
      <t>キンムサキ</t>
    </rPh>
    <rPh sb="6" eb="9">
      <t>ショザイチ</t>
    </rPh>
    <phoneticPr fontId="1"/>
  </si>
  <si>
    <t>４-２</t>
    <phoneticPr fontId="1"/>
  </si>
  <si>
    <t>税理士法第３条第１項に規定する事務に従事し期間を満た
していることの申出（自己証明の場合に限る）</t>
    <phoneticPr fontId="1"/>
  </si>
  <si>
    <t>税理士法第４条各号のいずれにも及び第24条各号のいずれ
にも掲げる者に該当しないことの申出</t>
    <phoneticPr fontId="1"/>
  </si>
  <si>
    <t>税理士法第52条に抵触する行為のないことの申出</t>
    <phoneticPr fontId="1"/>
  </si>
  <si>
    <t>税理士法第53条に抵触する行為のないことの申出</t>
    <phoneticPr fontId="1"/>
  </si>
  <si>
    <t>税理士となる
資格の区分</t>
    <phoneticPr fontId="1" type="Hiragana"/>
  </si>
  <si>
    <t>税理士登録の区分</t>
    <phoneticPr fontId="1" type="Hiragana"/>
  </si>
  <si>
    <t>就職</t>
    <rPh sb="0" eb="2">
      <t>しゅうしょく</t>
    </rPh>
    <phoneticPr fontId="1" type="Hiragana"/>
  </si>
  <si>
    <t>退職</t>
    <rPh sb="0" eb="2">
      <t>たいしょく</t>
    </rPh>
    <phoneticPr fontId="1" type="Hiragana"/>
  </si>
  <si>
    <t>地位</t>
    <rPh sb="0" eb="2">
      <t>ちい</t>
    </rPh>
    <phoneticPr fontId="1" type="Hiragana"/>
  </si>
  <si>
    <t>職務</t>
    <rPh sb="0" eb="2">
      <t>しょくむ</t>
    </rPh>
    <phoneticPr fontId="1" type="Hiragana"/>
  </si>
  <si>
    <t>職歴1</t>
    <rPh sb="0" eb="2">
      <t>しょくれき</t>
    </rPh>
    <phoneticPr fontId="1" type="Hiragana"/>
  </si>
  <si>
    <t>現在までの職歴</t>
    <rPh sb="0" eb="2">
      <t>げんざい</t>
    </rPh>
    <rPh sb="5" eb="7">
      <t>しょくれき</t>
    </rPh>
    <phoneticPr fontId="1" type="Hiragana"/>
  </si>
  <si>
    <t>職歴2</t>
    <rPh sb="0" eb="2">
      <t>しょくれき</t>
    </rPh>
    <phoneticPr fontId="1" type="Hiragana"/>
  </si>
  <si>
    <t>職歴3</t>
    <rPh sb="0" eb="2">
      <t>しょくれき</t>
    </rPh>
    <phoneticPr fontId="1" type="Hiragana"/>
  </si>
  <si>
    <t>職歴4</t>
    <rPh sb="0" eb="2">
      <t>しょくれき</t>
    </rPh>
    <phoneticPr fontId="1" type="Hiragana"/>
  </si>
  <si>
    <t>職歴5</t>
    <rPh sb="0" eb="2">
      <t>しょくれき</t>
    </rPh>
    <phoneticPr fontId="1" type="Hiragana"/>
  </si>
  <si>
    <t>職歴6</t>
    <rPh sb="0" eb="2">
      <t>しょくれき</t>
    </rPh>
    <phoneticPr fontId="1" type="Hiragana"/>
  </si>
  <si>
    <t>職歴7</t>
    <rPh sb="0" eb="2">
      <t>しょくれき</t>
    </rPh>
    <phoneticPr fontId="1" type="Hiragana"/>
  </si>
  <si>
    <t>職歴8</t>
    <rPh sb="0" eb="2">
      <t>しょくれき</t>
    </rPh>
    <phoneticPr fontId="1" type="Hiragana"/>
  </si>
  <si>
    <t>職歴9</t>
    <rPh sb="0" eb="2">
      <t>しょくれき</t>
    </rPh>
    <phoneticPr fontId="1" type="Hiragana"/>
  </si>
  <si>
    <t>職歴10</t>
    <rPh sb="0" eb="2">
      <t>しょくれき</t>
    </rPh>
    <phoneticPr fontId="1" type="Hiragana"/>
  </si>
  <si>
    <t>職歴11</t>
    <rPh sb="0" eb="2">
      <t>しょくれき</t>
    </rPh>
    <phoneticPr fontId="1" type="Hiragana"/>
  </si>
  <si>
    <t>職歴12</t>
    <rPh sb="0" eb="2">
      <t>しょくれき</t>
    </rPh>
    <phoneticPr fontId="1" type="Hiragana"/>
  </si>
  <si>
    <t>職歴13</t>
    <rPh sb="0" eb="2">
      <t>しょくれき</t>
    </rPh>
    <phoneticPr fontId="1" type="Hiragana"/>
  </si>
  <si>
    <t>職歴14</t>
    <rPh sb="0" eb="2">
      <t>しょくれき</t>
    </rPh>
    <phoneticPr fontId="1" type="Hiragana"/>
  </si>
  <si>
    <t>職歴15</t>
    <rPh sb="0" eb="2">
      <t>しょくれき</t>
    </rPh>
    <phoneticPr fontId="1" type="Hiragana"/>
  </si>
  <si>
    <t>税理士法第４条各号のいずれにも及び第24条各号のいずれにも掲げる者に該当しないことの申出</t>
    <phoneticPr fontId="1" type="Hiragana"/>
  </si>
  <si>
    <t>税理士法第52条に抵触する行為のないことの申出</t>
    <phoneticPr fontId="1" type="Hiragana"/>
  </si>
  <si>
    <t>税理士法第53条に抵触する行為のないことの申出</t>
    <phoneticPr fontId="1" type="Hiragana"/>
  </si>
  <si>
    <t>学歴1</t>
    <rPh sb="0" eb="2">
      <t>ガクレキ</t>
    </rPh>
    <phoneticPr fontId="1"/>
  </si>
  <si>
    <t>日付</t>
    <rPh sb="0" eb="2">
      <t>ひづけ</t>
    </rPh>
    <phoneticPr fontId="1" type="Hiragana"/>
  </si>
  <si>
    <t>校名等</t>
    <rPh sb="0" eb="2">
      <t>こうめい</t>
    </rPh>
    <rPh sb="2" eb="3">
      <t>とう</t>
    </rPh>
    <phoneticPr fontId="1" type="Hiragana"/>
  </si>
  <si>
    <t>昼/夜</t>
    <rPh sb="0" eb="1">
      <t>ひる</t>
    </rPh>
    <rPh sb="2" eb="3">
      <t>よる</t>
    </rPh>
    <phoneticPr fontId="1" type="Hiragana"/>
  </si>
  <si>
    <t>学歴2</t>
    <rPh sb="0" eb="2">
      <t>ガクレキ</t>
    </rPh>
    <phoneticPr fontId="1"/>
  </si>
  <si>
    <t>学歴3</t>
    <rPh sb="0" eb="2">
      <t>ガクレキ</t>
    </rPh>
    <phoneticPr fontId="1"/>
  </si>
  <si>
    <t>学歴4</t>
    <rPh sb="0" eb="2">
      <t>ガクレキ</t>
    </rPh>
    <phoneticPr fontId="1"/>
  </si>
  <si>
    <t>学歴5</t>
    <rPh sb="0" eb="2">
      <t>ガクレキ</t>
    </rPh>
    <phoneticPr fontId="1"/>
  </si>
  <si>
    <t>学歴6</t>
    <rPh sb="0" eb="2">
      <t>ガクレキ</t>
    </rPh>
    <phoneticPr fontId="1"/>
  </si>
  <si>
    <t>学歴7</t>
    <rPh sb="0" eb="2">
      <t>ガクレキ</t>
    </rPh>
    <phoneticPr fontId="1"/>
  </si>
  <si>
    <t>学歴8</t>
    <rPh sb="0" eb="2">
      <t>ガクレキ</t>
    </rPh>
    <phoneticPr fontId="1"/>
  </si>
  <si>
    <t>学歴9</t>
    <rPh sb="0" eb="2">
      <t>ガクレキ</t>
    </rPh>
    <phoneticPr fontId="1"/>
  </si>
  <si>
    <t>学歴10</t>
    <rPh sb="0" eb="2">
      <t>ガクレキ</t>
    </rPh>
    <phoneticPr fontId="1"/>
  </si>
  <si>
    <t>学歴</t>
    <rPh sb="0" eb="2">
      <t>ガクレキ</t>
    </rPh>
    <phoneticPr fontId="1"/>
  </si>
  <si>
    <t>職歴</t>
    <rPh sb="0" eb="2">
      <t>ショクレキ</t>
    </rPh>
    <phoneticPr fontId="1"/>
  </si>
  <si>
    <t>通称
名等</t>
    <rPh sb="0" eb="2">
      <t>つうしょう</t>
    </rPh>
    <rPh sb="3" eb="4">
      <t>めい</t>
    </rPh>
    <rPh sb="4" eb="5">
      <t>とう</t>
    </rPh>
    <phoneticPr fontId="1" type="Hiragana"/>
  </si>
  <si>
    <t>税理士登録事務取扱規程第３号様式</t>
    <phoneticPr fontId="1"/>
  </si>
  <si>
    <t>履歴書</t>
    <rPh sb="0" eb="2">
      <t>リレキ</t>
    </rPh>
    <phoneticPr fontId="1"/>
  </si>
  <si>
    <t>現在</t>
    <rPh sb="0" eb="2">
      <t>ゲンザイ</t>
    </rPh>
    <phoneticPr fontId="1"/>
  </si>
  <si>
    <t>旧姓</t>
    <rPh sb="0" eb="2">
      <t>キュウセイ</t>
    </rPh>
    <phoneticPr fontId="1"/>
  </si>
  <si>
    <t>ふりがな</t>
    <phoneticPr fontId="1"/>
  </si>
  <si>
    <t xml:space="preserve"> 旧姓</t>
    <rPh sb="1" eb="3">
      <t>キュウセイ</t>
    </rPh>
    <phoneticPr fontId="1"/>
  </si>
  <si>
    <t>満</t>
    <rPh sb="0" eb="1">
      <t>マン</t>
    </rPh>
    <phoneticPr fontId="1"/>
  </si>
  <si>
    <t>歳</t>
    <rPh sb="0" eb="1">
      <t>サイ</t>
    </rPh>
    <phoneticPr fontId="1"/>
  </si>
  <si>
    <t>住　所</t>
    <rPh sb="0" eb="1">
      <t>ジュウ</t>
    </rPh>
    <rPh sb="2" eb="3">
      <t>ショ</t>
    </rPh>
    <phoneticPr fontId="1"/>
  </si>
  <si>
    <t>（連絡先）</t>
    <rPh sb="1" eb="4">
      <t>レンラクサキ</t>
    </rPh>
    <phoneticPr fontId="1"/>
  </si>
  <si>
    <t>生</t>
    <rPh sb="0" eb="1">
      <t>ウ</t>
    </rPh>
    <phoneticPr fontId="1"/>
  </si>
  <si>
    <t>℡</t>
    <phoneticPr fontId="1"/>
  </si>
  <si>
    <t>年月日</t>
    <rPh sb="0" eb="3">
      <t>ネンガッピ</t>
    </rPh>
    <phoneticPr fontId="1"/>
  </si>
  <si>
    <t>昼間夜
間の別</t>
    <rPh sb="0" eb="1">
      <t>ヒル</t>
    </rPh>
    <rPh sb="1" eb="2">
      <t>カン</t>
    </rPh>
    <rPh sb="2" eb="3">
      <t>ヨル</t>
    </rPh>
    <rPh sb="4" eb="5">
      <t>カン</t>
    </rPh>
    <rPh sb="6" eb="7">
      <t>ベツ</t>
    </rPh>
    <phoneticPr fontId="1"/>
  </si>
  <si>
    <t>賞罰1</t>
    <rPh sb="0" eb="2">
      <t>ショウバツ</t>
    </rPh>
    <phoneticPr fontId="1"/>
  </si>
  <si>
    <t>内容等</t>
    <rPh sb="0" eb="2">
      <t>ないよう</t>
    </rPh>
    <rPh sb="2" eb="3">
      <t>とう</t>
    </rPh>
    <phoneticPr fontId="1" type="Hiragana"/>
  </si>
  <si>
    <t>賞罰2</t>
    <rPh sb="0" eb="2">
      <t>ショウバツ</t>
    </rPh>
    <phoneticPr fontId="1"/>
  </si>
  <si>
    <t>賞罰3</t>
    <rPh sb="0" eb="2">
      <t>ショウバツ</t>
    </rPh>
    <phoneticPr fontId="1"/>
  </si>
  <si>
    <t>賞罰4</t>
    <rPh sb="0" eb="2">
      <t>ショウバツ</t>
    </rPh>
    <phoneticPr fontId="1"/>
  </si>
  <si>
    <t>賞罰5</t>
    <rPh sb="0" eb="2">
      <t>ショウバツ</t>
    </rPh>
    <phoneticPr fontId="1"/>
  </si>
  <si>
    <t>賞罰6</t>
    <rPh sb="0" eb="2">
      <t>ショウバツ</t>
    </rPh>
    <phoneticPr fontId="1"/>
  </si>
  <si>
    <t>賞罰・免許・資格</t>
    <rPh sb="0" eb="2">
      <t>ショウバツ</t>
    </rPh>
    <rPh sb="3" eb="5">
      <t>メンキョ</t>
    </rPh>
    <rPh sb="6" eb="8">
      <t>シカク</t>
    </rPh>
    <phoneticPr fontId="1"/>
  </si>
  <si>
    <t>その他参考事項</t>
    <rPh sb="2" eb="3">
      <t>タ</t>
    </rPh>
    <rPh sb="3" eb="7">
      <t>サンコウジコウ</t>
    </rPh>
    <phoneticPr fontId="1"/>
  </si>
  <si>
    <t>備　考（税理士会が記入すること）</t>
    <rPh sb="0" eb="1">
      <t>ビ</t>
    </rPh>
    <rPh sb="2" eb="3">
      <t>コウ</t>
    </rPh>
    <rPh sb="4" eb="7">
      <t>ゼイリシ</t>
    </rPh>
    <rPh sb="7" eb="8">
      <t>カイ</t>
    </rPh>
    <rPh sb="9" eb="11">
      <t>キニュウ</t>
    </rPh>
    <phoneticPr fontId="1"/>
  </si>
  <si>
    <t>賞罰・免許・資格</t>
    <phoneticPr fontId="1"/>
  </si>
  <si>
    <r>
      <t>　勤務先における地位</t>
    </r>
    <r>
      <rPr>
        <sz val="9"/>
        <color theme="1"/>
        <rFont val="ＭＳ Ｐ明朝"/>
        <family val="1"/>
        <charset val="128"/>
      </rPr>
      <t>、</t>
    </r>
    <r>
      <rPr>
        <sz val="9"/>
        <color theme="1"/>
        <rFont val="ＭＳ 明朝"/>
        <family val="1"/>
        <charset val="128"/>
      </rPr>
      <t xml:space="preserve">
　職務の内容</t>
    </r>
    <rPh sb="1" eb="4">
      <t>キンムサキ</t>
    </rPh>
    <rPh sb="8" eb="10">
      <t>チイ</t>
    </rPh>
    <rPh sb="13" eb="15">
      <t>ショクム</t>
    </rPh>
    <rPh sb="16" eb="18">
      <t>ナイヨウ</t>
    </rPh>
    <phoneticPr fontId="1"/>
  </si>
  <si>
    <r>
      <t>税理士法第３条第１項に規定する事務に従事し期間を満たしていることの申出（</t>
    </r>
    <r>
      <rPr>
        <sz val="10.5"/>
        <color rgb="FFFF0000"/>
        <rFont val="Meiryo UI"/>
        <family val="3"/>
        <charset val="128"/>
      </rPr>
      <t>自己証明の場合に限る</t>
    </r>
    <r>
      <rPr>
        <sz val="10.5"/>
        <color theme="1"/>
        <rFont val="Meiryo UI"/>
        <family val="3"/>
        <charset val="128"/>
      </rPr>
      <t>）</t>
    </r>
    <phoneticPr fontId="1" type="Hiragana"/>
  </si>
  <si>
    <t xml:space="preserve"> →履歴入力用シートに入力してください</t>
    <rPh sb="4" eb="7">
      <t>にゅうりょくよう</t>
    </rPh>
    <phoneticPr fontId="1" type="Hiragana"/>
  </si>
  <si>
    <t xml:space="preserve"> →履歴入力用シートに入力してください</t>
    <rPh sb="2" eb="4">
      <t>りれき</t>
    </rPh>
    <rPh sb="4" eb="7">
      <t>にゅうりょくよう</t>
    </rPh>
    <rPh sb="11" eb="13">
      <t>にゅうりょく</t>
    </rPh>
    <phoneticPr fontId="1" type="Hiragana"/>
  </si>
  <si>
    <r>
      <t>　勤務先における地位</t>
    </r>
    <r>
      <rPr>
        <sz val="9"/>
        <color theme="0" tint="-0.34998626667073579"/>
        <rFont val="ＭＳ Ｐ明朝"/>
        <family val="1"/>
        <charset val="128"/>
      </rPr>
      <t>、</t>
    </r>
    <r>
      <rPr>
        <sz val="9"/>
        <color theme="0" tint="-0.34998626667073579"/>
        <rFont val="ＭＳ 明朝"/>
        <family val="1"/>
        <charset val="128"/>
      </rPr>
      <t xml:space="preserve">
　職務の内容</t>
    </r>
    <rPh sb="1" eb="4">
      <t>キンムサキ</t>
    </rPh>
    <rPh sb="8" eb="10">
      <t>チイ</t>
    </rPh>
    <rPh sb="13" eb="15">
      <t>ショクム</t>
    </rPh>
    <rPh sb="16" eb="18">
      <t>ナイヨウ</t>
    </rPh>
    <phoneticPr fontId="1"/>
  </si>
  <si>
    <t>－</t>
    <phoneticPr fontId="1"/>
  </si>
  <si>
    <t xml:space="preserve"> 弁護士 </t>
    <rPh sb="1" eb="4">
      <t>べんごし</t>
    </rPh>
    <phoneticPr fontId="1" type="Hiragana"/>
  </si>
  <si>
    <t xml:space="preserve"> 公認会計士</t>
    <rPh sb="1" eb="3">
      <t>こうにん</t>
    </rPh>
    <rPh sb="3" eb="5">
      <t>かいけい</t>
    </rPh>
    <rPh sb="5" eb="6">
      <t>し</t>
    </rPh>
    <phoneticPr fontId="1" type="Hiragana"/>
  </si>
  <si>
    <t>校名等</t>
    <rPh sb="0" eb="2">
      <t>コウメイ</t>
    </rPh>
    <rPh sb="2" eb="3">
      <t>トウ</t>
    </rPh>
    <phoneticPr fontId="1"/>
  </si>
  <si>
    <t>入卒</t>
    <rPh sb="0" eb="1">
      <t>ニュウ</t>
    </rPh>
    <rPh sb="1" eb="2">
      <t>ソツ</t>
    </rPh>
    <phoneticPr fontId="1"/>
  </si>
  <si>
    <t>日付</t>
    <rPh sb="0" eb="2">
      <t>ヒヅケ</t>
    </rPh>
    <phoneticPr fontId="1"/>
  </si>
  <si>
    <t>入力</t>
    <rPh sb="0" eb="2">
      <t>ニュウリョク</t>
    </rPh>
    <phoneticPr fontId="1"/>
  </si>
  <si>
    <t>無職</t>
    <rPh sb="0" eb="2">
      <t>ムショク</t>
    </rPh>
    <phoneticPr fontId="1"/>
  </si>
  <si>
    <t>就職日</t>
    <rPh sb="0" eb="2">
      <t>シュウショク</t>
    </rPh>
    <rPh sb="2" eb="3">
      <t>ビ</t>
    </rPh>
    <phoneticPr fontId="1"/>
  </si>
  <si>
    <t>退職日</t>
    <rPh sb="0" eb="2">
      <t>タイショク</t>
    </rPh>
    <rPh sb="2" eb="3">
      <t>ビ</t>
    </rPh>
    <phoneticPr fontId="1"/>
  </si>
  <si>
    <t>地位職務</t>
    <rPh sb="0" eb="2">
      <t>チイ</t>
    </rPh>
    <rPh sb="2" eb="4">
      <t>ショクム</t>
    </rPh>
    <phoneticPr fontId="1"/>
  </si>
  <si>
    <t>入力</t>
    <rPh sb="0" eb="2">
      <t>にゅうりょく</t>
    </rPh>
    <phoneticPr fontId="1" type="Hiragana"/>
  </si>
  <si>
    <t>（弁護士となる資格を有する者）</t>
    <rPh sb="1" eb="4">
      <t>べんごし</t>
    </rPh>
    <rPh sb="7" eb="9">
      <t>しかく</t>
    </rPh>
    <rPh sb="10" eb="11">
      <t>ゆう</t>
    </rPh>
    <rPh sb="13" eb="14">
      <t>しゃ</t>
    </rPh>
    <phoneticPr fontId="1" type="Hiragana"/>
  </si>
  <si>
    <t xml:space="preserve"> （公認会計士となる資格を有する者）</t>
    <rPh sb="2" eb="4">
      <t>こうにん</t>
    </rPh>
    <rPh sb="4" eb="6">
      <t>かいけい</t>
    </rPh>
    <rPh sb="6" eb="7">
      <t>し</t>
    </rPh>
    <rPh sb="10" eb="12">
      <t>しかく</t>
    </rPh>
    <rPh sb="13" eb="14">
      <t>ゆう</t>
    </rPh>
    <rPh sb="16" eb="17">
      <t>しゃ</t>
    </rPh>
    <phoneticPr fontId="1" type="Hiragana"/>
  </si>
  <si>
    <t>以下の手順に従い、税理士登録申請書（以下「申請書」という。）及び履歴書を作成してください。</t>
    <rPh sb="0" eb="2">
      <t>イカ</t>
    </rPh>
    <rPh sb="3" eb="5">
      <t>テジュン</t>
    </rPh>
    <rPh sb="6" eb="7">
      <t>シタガ</t>
    </rPh>
    <rPh sb="9" eb="12">
      <t>ゼイリシ</t>
    </rPh>
    <rPh sb="12" eb="14">
      <t>トウロク</t>
    </rPh>
    <rPh sb="14" eb="17">
      <t>シンセイショ</t>
    </rPh>
    <rPh sb="18" eb="20">
      <t>イカ</t>
    </rPh>
    <rPh sb="21" eb="24">
      <t>シンセイショ</t>
    </rPh>
    <rPh sb="30" eb="31">
      <t>オヨ</t>
    </rPh>
    <rPh sb="32" eb="35">
      <t>リレキショ</t>
    </rPh>
    <rPh sb="36" eb="38">
      <t>サクセイ</t>
    </rPh>
    <phoneticPr fontId="1"/>
  </si>
  <si>
    <t>日本税理士会連合会（税理士の登録）</t>
    <rPh sb="0" eb="9">
      <t>ニホンゼイリシカイレンゴウカイ</t>
    </rPh>
    <rPh sb="10" eb="13">
      <t>ゼイリシ</t>
    </rPh>
    <rPh sb="14" eb="16">
      <t>トウロク</t>
    </rPh>
    <phoneticPr fontId="1"/>
  </si>
  <si>
    <t>職歴16</t>
    <rPh sb="0" eb="2">
      <t>しょくれき</t>
    </rPh>
    <phoneticPr fontId="1" type="Hiragana"/>
  </si>
  <si>
    <t>職歴17</t>
    <rPh sb="0" eb="2">
      <t>しょくれき</t>
    </rPh>
    <phoneticPr fontId="1" type="Hiragana"/>
  </si>
  <si>
    <t>※　申請書「9.現在までの職歴」欄には記載されません</t>
    <rPh sb="2" eb="4">
      <t>シンセイ</t>
    </rPh>
    <rPh sb="4" eb="5">
      <t>ショ</t>
    </rPh>
    <rPh sb="8" eb="10">
      <t>ゲンザイ</t>
    </rPh>
    <rPh sb="13" eb="15">
      <t>ショクレキ</t>
    </rPh>
    <rPh sb="16" eb="17">
      <t>ラン</t>
    </rPh>
    <rPh sb="19" eb="21">
      <t>キサイ</t>
    </rPh>
    <phoneticPr fontId="1"/>
  </si>
  <si>
    <t>勤務先</t>
    <rPh sb="0" eb="3">
      <t>きんむさき</t>
    </rPh>
    <phoneticPr fontId="1" type="Hiragana"/>
  </si>
  <si>
    <t>内容等</t>
    <rPh sb="0" eb="2">
      <t>ナイヨウ</t>
    </rPh>
    <rPh sb="2" eb="3">
      <t>トウ</t>
    </rPh>
    <phoneticPr fontId="1"/>
  </si>
  <si>
    <t>※入力の際には「税理士登録の手引」を必ずご覧ください。</t>
    <rPh sb="1" eb="3">
      <t>ニュウリョク</t>
    </rPh>
    <rPh sb="4" eb="5">
      <t>サイ</t>
    </rPh>
    <rPh sb="8" eb="11">
      <t>ゼイリシ</t>
    </rPh>
    <rPh sb="11" eb="13">
      <t>トウロク</t>
    </rPh>
    <rPh sb="14" eb="16">
      <t>テビ</t>
    </rPh>
    <rPh sb="18" eb="19">
      <t>カナラ</t>
    </rPh>
    <rPh sb="21" eb="22">
      <t>ラン</t>
    </rPh>
    <phoneticPr fontId="1"/>
  </si>
  <si>
    <t>←データ列ここまで</t>
    <rPh sb="4" eb="5">
      <t>れつ</t>
    </rPh>
    <phoneticPr fontId="1" type="Hiragana"/>
  </si>
  <si>
    <t>①　「データ入力」シート及び「履歴入力」シートに、それぞれ必要事項（白色セル部分）を入力又は選択してください。</t>
    <rPh sb="6" eb="8">
      <t>ニュウリョク</t>
    </rPh>
    <rPh sb="12" eb="13">
      <t>オヨ</t>
    </rPh>
    <rPh sb="15" eb="17">
      <t>リレキ</t>
    </rPh>
    <rPh sb="17" eb="19">
      <t>ニュウリョク</t>
    </rPh>
    <rPh sb="29" eb="31">
      <t>ヒツヨウ</t>
    </rPh>
    <rPh sb="31" eb="33">
      <t>ジコウ</t>
    </rPh>
    <rPh sb="34" eb="36">
      <t>シロイロ</t>
    </rPh>
    <rPh sb="38" eb="40">
      <t>ブブン</t>
    </rPh>
    <rPh sb="42" eb="44">
      <t>ニュウリョク</t>
    </rPh>
    <rPh sb="44" eb="45">
      <t>マタ</t>
    </rPh>
    <rPh sb="46" eb="48">
      <t>センタク</t>
    </rPh>
    <phoneticPr fontId="1"/>
  </si>
  <si>
    <t>　　※　履歴入力欄（学歴、職歴、賞罰）が不足する場合、新しいファイルを作成して入力してください。（該当部分のみの入力で構いません）</t>
    <rPh sb="6" eb="8">
      <t>ニュウリョク</t>
    </rPh>
    <rPh sb="27" eb="28">
      <t>アタラ</t>
    </rPh>
    <rPh sb="35" eb="37">
      <t>サクセイ</t>
    </rPh>
    <rPh sb="39" eb="41">
      <t>ニュウリョク</t>
    </rPh>
    <rPh sb="49" eb="51">
      <t>ガイトウ</t>
    </rPh>
    <rPh sb="51" eb="53">
      <t>ブブン</t>
    </rPh>
    <rPh sb="56" eb="58">
      <t>ニュウリョク</t>
    </rPh>
    <rPh sb="59" eb="60">
      <t>カマ</t>
    </rPh>
    <phoneticPr fontId="1"/>
  </si>
  <si>
    <r>
      <t>③　「申請書4-1」、「申請書4-2」は、５通の提出が必要です。それぞれ５部印刷するか、コピーしたうえで、すべてに</t>
    </r>
    <r>
      <rPr>
        <u/>
        <sz val="12"/>
        <color rgb="FFFF0000"/>
        <rFont val="Meiryo UI"/>
        <family val="3"/>
        <charset val="128"/>
      </rPr>
      <t>署名（自署）</t>
    </r>
    <r>
      <rPr>
        <sz val="12"/>
        <color theme="1"/>
        <rFont val="Meiryo UI"/>
        <family val="3"/>
        <charset val="128"/>
      </rPr>
      <t>してください。</t>
    </r>
    <rPh sb="3" eb="6">
      <t>シンセイショ</t>
    </rPh>
    <rPh sb="12" eb="15">
      <t>シンセイショ</t>
    </rPh>
    <rPh sb="22" eb="23">
      <t>ツウ</t>
    </rPh>
    <rPh sb="24" eb="26">
      <t>テイシュツ</t>
    </rPh>
    <rPh sb="27" eb="29">
      <t>ヒツヨウ</t>
    </rPh>
    <rPh sb="37" eb="38">
      <t>ブ</t>
    </rPh>
    <rPh sb="38" eb="40">
      <t>インサツ</t>
    </rPh>
    <rPh sb="57" eb="59">
      <t>ショメイ</t>
    </rPh>
    <rPh sb="60" eb="62">
      <t>ジショ</t>
    </rPh>
    <phoneticPr fontId="1"/>
  </si>
  <si>
    <t>登録免許税の納付方法により、以下のいずれかの対応をとること</t>
    <phoneticPr fontId="1"/>
  </si>
  <si>
    <t>①納付書を使用して納付した場合</t>
    <phoneticPr fontId="1"/>
  </si>
  <si>
    <t>本紙に領収証書を貼付すること</t>
    <phoneticPr fontId="1"/>
  </si>
  <si>
    <t>②マイナポータルからオンライン納付した場合</t>
    <phoneticPr fontId="1"/>
  </si>
  <si>
    <t>マイナポータルから取得できる「税理士登録申請に係る事前届完了通知書」</t>
    <phoneticPr fontId="1"/>
  </si>
  <si>
    <t>に必要事項を記入し、本紙と一緒に提出すること</t>
    <phoneticPr fontId="1"/>
  </si>
  <si>
    <t>（注）</t>
    <phoneticPr fontId="1"/>
  </si>
  <si>
    <t>申請書は各欄ごとに正確に記載すること。</t>
    <phoneticPr fontId="1"/>
  </si>
  <si>
    <t>税理士事務所又は税理士法人の所在地は、町名、住居表示番号等を明確に記載すること。</t>
    <phoneticPr fontId="1"/>
  </si>
  <si>
    <t>税理士となる資格で、表面記載の資格以外の者は、空欄に記載すること。</t>
    <phoneticPr fontId="1"/>
  </si>
  <si>
    <t>登録免許税の納付に係る領収書は、正本に貼付すること。</t>
    <phoneticPr fontId="1"/>
  </si>
  <si>
    <t>郵送の場合は、書留によること。</t>
    <phoneticPr fontId="1"/>
  </si>
  <si>
    <t>４-３</t>
    <phoneticPr fontId="1"/>
  </si>
  <si>
    <t>　本紙は個人番号保護のため、封筒（縦型 長形３号封筒 等）に入れ、封緘のうえ提出すること。</t>
    <phoneticPr fontId="1"/>
  </si>
  <si>
    <t>申請ＩＤ</t>
    <rPh sb="0" eb="2">
      <t>シンセイ</t>
    </rPh>
    <phoneticPr fontId="1"/>
  </si>
  <si>
    <t>個人番号</t>
    <rPh sb="0" eb="2">
      <t>コジン</t>
    </rPh>
    <rPh sb="2" eb="4">
      <t>バンゴウ</t>
    </rPh>
    <phoneticPr fontId="1"/>
  </si>
  <si>
    <t>番号確認
書類
貼付欄</t>
    <rPh sb="0" eb="2">
      <t>バンゴウ</t>
    </rPh>
    <rPh sb="2" eb="4">
      <t>カクニン</t>
    </rPh>
    <rPh sb="5" eb="7">
      <t>ショルイ</t>
    </rPh>
    <rPh sb="8" eb="10">
      <t>チョウフ</t>
    </rPh>
    <rPh sb="10" eb="11">
      <t>ラン</t>
    </rPh>
    <phoneticPr fontId="1"/>
  </si>
  <si>
    <t>（１） 個人番号カード（マイナンバーカード）を所持している者</t>
  </si>
  <si>
    <t>　・個人番号カード（マイナンバーカード）の裏面のコピー ※個人番号の印字がある面</t>
    <phoneticPr fontId="1"/>
  </si>
  <si>
    <t>（２）個人番号カード（マイナンバーカード）を所持していない者</t>
    <phoneticPr fontId="1"/>
  </si>
  <si>
    <t>　・個人番号が記載された、住民票の写しまたは住民票記載事項証明書（申請書提出日前３月以内に発行されたもの）</t>
    <phoneticPr fontId="1"/>
  </si>
  <si>
    <t>　※住民票の写しまたは住民票記載事項証明書を提出する場合は、貼付けず本紙と同封で差し支えない。</t>
    <phoneticPr fontId="1"/>
  </si>
  <si>
    <t>身元確認
書類
貼付欄</t>
    <rPh sb="0" eb="2">
      <t>ミモト</t>
    </rPh>
    <rPh sb="2" eb="4">
      <t>カクニン</t>
    </rPh>
    <rPh sb="5" eb="7">
      <t>ショルイ</t>
    </rPh>
    <rPh sb="8" eb="10">
      <t>チョウフ</t>
    </rPh>
    <rPh sb="10" eb="11">
      <t>ラン</t>
    </rPh>
    <phoneticPr fontId="1"/>
  </si>
  <si>
    <t>（１）「15 番号確認書類貼付欄」へ個人番号カード（マイナンバーカード）の裏面のコピーを貼付けた者</t>
    <phoneticPr fontId="1"/>
  </si>
  <si>
    <t>　・個人番号カード（マイナンバーカード）の表面のコピー ※顔写真の印字がある面</t>
    <phoneticPr fontId="1"/>
  </si>
  <si>
    <t>　・下記（ア）または（イ）のコピー</t>
    <phoneticPr fontId="1"/>
  </si>
  <si>
    <t>　（「16 番号確認書類貼付欄」で提出する住民票の写し等に記載がある氏名、生年月日（または住所）が記載されているもの）</t>
    <phoneticPr fontId="1"/>
  </si>
  <si>
    <t>（ア）下記のいずれか１点（顔写真入りのもの）</t>
    <phoneticPr fontId="1"/>
  </si>
  <si>
    <t>　・運転免許証</t>
    <phoneticPr fontId="1"/>
  </si>
  <si>
    <t>　・公的医療保険の被保険者証</t>
    <phoneticPr fontId="1"/>
  </si>
  <si>
    <t>　・旅券（パスポート）</t>
    <phoneticPr fontId="1"/>
  </si>
  <si>
    <t>　・児童扶養手当証書、特別児童扶養手当証書</t>
    <phoneticPr fontId="1"/>
  </si>
  <si>
    <t>　・在留カード</t>
    <phoneticPr fontId="1"/>
  </si>
  <si>
    <t>　・年金手帳 等</t>
    <phoneticPr fontId="1"/>
  </si>
  <si>
    <t>　・特別永住者証明書 等</t>
    <phoneticPr fontId="1"/>
  </si>
  <si>
    <t>申請ＩＤ：</t>
    <phoneticPr fontId="1"/>
  </si>
  <si>
    <t>マイナポータルから登録免許税をオンライン納付した際、支払完了画面に表示される申請ＩＤ。登録免許税を現金納付した者は記載不要。</t>
    <phoneticPr fontId="1"/>
  </si>
  <si>
    <t>個人番号：</t>
    <phoneticPr fontId="1"/>
  </si>
  <si>
    <t>行政手続における特定の個人を識別するための番号の利用等に関する法律（（平成25年法律第27号）以下、番号利用法という。）第２条第５項に規</t>
    <phoneticPr fontId="1"/>
  </si>
  <si>
    <t>定する個人番号をいう。</t>
    <phoneticPr fontId="1"/>
  </si>
  <si>
    <t>個人番号カード：</t>
    <phoneticPr fontId="1"/>
  </si>
  <si>
    <t>番号利用法第２条第７項に規定する個人番号カードをいう。提出するコピーは券面記載の有効期限内のものであることを条件とする。</t>
    <phoneticPr fontId="1"/>
  </si>
  <si>
    <t>４-４</t>
    <phoneticPr fontId="1"/>
  </si>
  <si>
    <t>申請ＩＤ</t>
    <rPh sb="0" eb="2">
      <t>しんせい</t>
    </rPh>
    <phoneticPr fontId="1" type="Hiragana"/>
  </si>
  <si>
    <t>個人番号</t>
    <rPh sb="0" eb="2">
      <t>こじん</t>
    </rPh>
    <rPh sb="2" eb="4">
      <t>ばんごう</t>
    </rPh>
    <phoneticPr fontId="1" type="Hiragana"/>
  </si>
  <si>
    <t>このエクセルファイルは、「使用方法」（このシートです）、入力用シート×２、印刷用シート×５の８つのシートで構成されています。</t>
    <rPh sb="13" eb="15">
      <t>シヨウ</t>
    </rPh>
    <rPh sb="15" eb="17">
      <t>ホウホウ</t>
    </rPh>
    <rPh sb="28" eb="30">
      <t>ニュウリョク</t>
    </rPh>
    <rPh sb="30" eb="31">
      <t>ヨウ</t>
    </rPh>
    <rPh sb="37" eb="40">
      <t>インサツヨウ</t>
    </rPh>
    <rPh sb="53" eb="55">
      <t>コウセイ</t>
    </rPh>
    <phoneticPr fontId="1"/>
  </si>
  <si>
    <r>
      <t>④　「申請書4-3」、「申請書4-4」は、印刷後に</t>
    </r>
    <r>
      <rPr>
        <u/>
        <sz val="12"/>
        <color rgb="FFFF0000"/>
        <rFont val="Meiryo UI"/>
        <family val="3"/>
        <charset val="128"/>
      </rPr>
      <t>署名（自署）</t>
    </r>
    <r>
      <rPr>
        <sz val="12"/>
        <color theme="1"/>
        <rFont val="Meiryo UI"/>
        <family val="3"/>
        <charset val="128"/>
      </rPr>
      <t>及び必要書類を貼付又は添付してください。</t>
    </r>
    <rPh sb="21" eb="23">
      <t>インサツ</t>
    </rPh>
    <rPh sb="23" eb="24">
      <t>ゴ</t>
    </rPh>
    <rPh sb="25" eb="27">
      <t>ショメイ</t>
    </rPh>
    <rPh sb="28" eb="30">
      <t>ジショ</t>
    </rPh>
    <rPh sb="31" eb="32">
      <t>オヨ</t>
    </rPh>
    <rPh sb="33" eb="37">
      <t>ヒツヨウショルイ</t>
    </rPh>
    <rPh sb="38" eb="40">
      <t>チョウフ</t>
    </rPh>
    <rPh sb="40" eb="41">
      <t>マタ</t>
    </rPh>
    <rPh sb="42" eb="44">
      <t>テンプ</t>
    </rPh>
    <phoneticPr fontId="1"/>
  </si>
  <si>
    <t xml:space="preserve"> 住　所</t>
    <rPh sb="1" eb="2">
      <t>ジュウ</t>
    </rPh>
    <rPh sb="3" eb="4">
      <t>ショ</t>
    </rPh>
    <phoneticPr fontId="1"/>
  </si>
  <si>
    <t xml:space="preserve"> （連絡先）</t>
    <rPh sb="2" eb="5">
      <t>レンラクサキ</t>
    </rPh>
    <phoneticPr fontId="1"/>
  </si>
  <si>
    <t>　　黄色セル部分は自動で入力されますが、相違する場合は上書き訂正してください。（上書きすると、以後連動されなくなります）</t>
    <rPh sb="2" eb="4">
      <t>キイロ</t>
    </rPh>
    <rPh sb="6" eb="8">
      <t>ブブン</t>
    </rPh>
    <rPh sb="9" eb="11">
      <t>ジドウ</t>
    </rPh>
    <rPh sb="12" eb="14">
      <t>ニュウリョク</t>
    </rPh>
    <rPh sb="20" eb="22">
      <t>ソウイ</t>
    </rPh>
    <rPh sb="24" eb="26">
      <t>バアイ</t>
    </rPh>
    <rPh sb="27" eb="29">
      <t>ウワガ</t>
    </rPh>
    <rPh sb="30" eb="32">
      <t>テイセイ</t>
    </rPh>
    <rPh sb="40" eb="42">
      <t>ウワガ</t>
    </rPh>
    <rPh sb="47" eb="49">
      <t>イゴ</t>
    </rPh>
    <rPh sb="49" eb="51">
      <t>レンドウ</t>
    </rPh>
    <phoneticPr fontId="1"/>
  </si>
  <si>
    <t>　　日付は「R2.4.1」又は「2020/4/1」のように入力してください。西暦のデータとなりますが、申請書、履歴書では和暦で出力されます。</t>
    <rPh sb="2" eb="4">
      <t>ヒヅケ</t>
    </rPh>
    <rPh sb="38" eb="40">
      <t>セイレキ</t>
    </rPh>
    <rPh sb="51" eb="54">
      <t>シンセイショ</t>
    </rPh>
    <rPh sb="55" eb="58">
      <t>リレキショ</t>
    </rPh>
    <rPh sb="60" eb="62">
      <t>ワレキ</t>
    </rPh>
    <rPh sb="63" eb="65">
      <t>シュツリョク</t>
    </rPh>
    <phoneticPr fontId="1"/>
  </si>
  <si>
    <r>
      <t>②　入力内容を確認し、「申請書4-1」、「申請書4-2」、「申請書4-3」、「申請書4-4」、「履歴書」シートを、</t>
    </r>
    <r>
      <rPr>
        <u/>
        <sz val="12"/>
        <color rgb="FFFF0000"/>
        <rFont val="Meiryo UI"/>
        <family val="3"/>
        <charset val="128"/>
      </rPr>
      <t>Ａ４用紙（白紙）</t>
    </r>
    <r>
      <rPr>
        <sz val="12"/>
        <color theme="1"/>
        <rFont val="Meiryo UI"/>
        <family val="3"/>
        <charset val="128"/>
      </rPr>
      <t>に印刷してください。</t>
    </r>
    <rPh sb="2" eb="6">
      <t>ニュウリョクナイヨウ</t>
    </rPh>
    <rPh sb="7" eb="9">
      <t>カクニン</t>
    </rPh>
    <rPh sb="59" eb="61">
      <t>ヨウシ</t>
    </rPh>
    <rPh sb="62" eb="64">
      <t>ハクシ</t>
    </rPh>
    <rPh sb="66" eb="68">
      <t>インサツ</t>
    </rPh>
    <phoneticPr fontId="1"/>
  </si>
  <si>
    <t>作成した申請書及び履歴書に、その他の申請書類、確認書類等をあわせて提出してください。</t>
    <rPh sb="0" eb="2">
      <t>サクセイ</t>
    </rPh>
    <rPh sb="4" eb="7">
      <t>シンセイショ</t>
    </rPh>
    <rPh sb="7" eb="8">
      <t>オヨ</t>
    </rPh>
    <rPh sb="9" eb="12">
      <t>リレキショ</t>
    </rPh>
    <rPh sb="16" eb="17">
      <t>ホカ</t>
    </rPh>
    <rPh sb="18" eb="20">
      <t>シンセイ</t>
    </rPh>
    <rPh sb="20" eb="22">
      <t>ショルイ</t>
    </rPh>
    <rPh sb="23" eb="25">
      <t>カクニン</t>
    </rPh>
    <rPh sb="25" eb="27">
      <t>ショルイ</t>
    </rPh>
    <rPh sb="27" eb="28">
      <t>トウ</t>
    </rPh>
    <rPh sb="33" eb="35">
      <t>テイシュツ</t>
    </rPh>
    <phoneticPr fontId="1"/>
  </si>
  <si>
    <t>　義務教育終了後（通常は、高等学校入学以降）の学歴（学校教育法第1条の学校）を、日付順に入力してください。</t>
    <rPh sb="1" eb="3">
      <t>ギム</t>
    </rPh>
    <rPh sb="3" eb="5">
      <t>キョウイク</t>
    </rPh>
    <rPh sb="5" eb="8">
      <t>シュウリョウゴ</t>
    </rPh>
    <rPh sb="9" eb="11">
      <t>ツウジョウ</t>
    </rPh>
    <rPh sb="13" eb="15">
      <t>コウトウ</t>
    </rPh>
    <rPh sb="15" eb="17">
      <t>ガッコウ</t>
    </rPh>
    <rPh sb="17" eb="19">
      <t>ニュウガク</t>
    </rPh>
    <rPh sb="19" eb="21">
      <t>イコウ</t>
    </rPh>
    <rPh sb="23" eb="25">
      <t>ガクレキ</t>
    </rPh>
    <rPh sb="26" eb="28">
      <t>ガッコウ</t>
    </rPh>
    <rPh sb="28" eb="31">
      <t>キョウイクホウ</t>
    </rPh>
    <rPh sb="31" eb="32">
      <t>ダイ</t>
    </rPh>
    <rPh sb="33" eb="34">
      <t>ジョウ</t>
    </rPh>
    <rPh sb="35" eb="37">
      <t>ガッコウ</t>
    </rPh>
    <rPh sb="40" eb="43">
      <t>ヒヅケジュン</t>
    </rPh>
    <rPh sb="44" eb="46">
      <t>ニュウリョク</t>
    </rPh>
    <phoneticPr fontId="1"/>
  </si>
  <si>
    <t>　現在までのすべての職歴（無報酬の役員を含む）及び無職期間（いわゆる「浪人」を含む）を、日付が連続するように入力してください。</t>
    <rPh sb="1" eb="3">
      <t>ゲンザイ</t>
    </rPh>
    <rPh sb="13" eb="16">
      <t>ムホウシュウ</t>
    </rPh>
    <rPh sb="17" eb="19">
      <t>ヤクイン</t>
    </rPh>
    <rPh sb="20" eb="21">
      <t>フク</t>
    </rPh>
    <rPh sb="23" eb="24">
      <t>オヨ</t>
    </rPh>
    <rPh sb="25" eb="27">
      <t>ムショク</t>
    </rPh>
    <rPh sb="27" eb="29">
      <t>キカン</t>
    </rPh>
    <rPh sb="35" eb="37">
      <t>ロウニン</t>
    </rPh>
    <rPh sb="39" eb="40">
      <t>フク</t>
    </rPh>
    <rPh sb="44" eb="46">
      <t>ヒヅケ</t>
    </rPh>
    <rPh sb="47" eb="49">
      <t>レンゾク</t>
    </rPh>
    <rPh sb="54" eb="56">
      <t>ニュウリョク</t>
    </rPh>
    <phoneticPr fontId="1"/>
  </si>
  <si>
    <t>　申請書提出日現在で、勤務先を退職又は就職する予定がある場合、その他参考事項を入力してください。</t>
    <rPh sb="1" eb="4">
      <t>シンセイショ</t>
    </rPh>
    <rPh sb="4" eb="6">
      <t>テイシュツ</t>
    </rPh>
    <rPh sb="6" eb="7">
      <t>ビ</t>
    </rPh>
    <rPh sb="7" eb="9">
      <t>ゲンザイ</t>
    </rPh>
    <rPh sb="11" eb="14">
      <t>キンムサキ</t>
    </rPh>
    <rPh sb="15" eb="17">
      <t>タイショク</t>
    </rPh>
    <rPh sb="17" eb="18">
      <t>マタ</t>
    </rPh>
    <rPh sb="19" eb="21">
      <t>シュウショク</t>
    </rPh>
    <rPh sb="23" eb="25">
      <t>ヨテイ</t>
    </rPh>
    <rPh sb="28" eb="30">
      <t>バアイ</t>
    </rPh>
    <rPh sb="33" eb="34">
      <t>タ</t>
    </rPh>
    <rPh sb="34" eb="38">
      <t>サンコウジコウ</t>
    </rPh>
    <rPh sb="39" eb="41">
      <t>ニュウリョク</t>
    </rPh>
    <phoneticPr fontId="1"/>
  </si>
  <si>
    <t>　資格については登録番号又は合格番号、懲戒処分については種類を入力してください。日付順でなくても構いません。</t>
    <rPh sb="12" eb="13">
      <t>マタ</t>
    </rPh>
    <rPh sb="19" eb="21">
      <t>チョウカイ</t>
    </rPh>
    <rPh sb="21" eb="23">
      <t>ショブン</t>
    </rPh>
    <rPh sb="28" eb="30">
      <t>シュルイ</t>
    </rPh>
    <rPh sb="31" eb="33">
      <t>ニュウリョク</t>
    </rPh>
    <rPh sb="40" eb="43">
      <t>ヒヅケジュン</t>
    </rPh>
    <rPh sb="48" eb="49">
      <t>カマ</t>
    </rPh>
    <phoneticPr fontId="1"/>
  </si>
  <si>
    <t xml:space="preserve"> →「税理士となる資格」は、入力用シートに入力してください</t>
    <rPh sb="3" eb="6">
      <t>ゼイリシ</t>
    </rPh>
    <rPh sb="9" eb="11">
      <t>シカク</t>
    </rPh>
    <phoneticPr fontId="1"/>
  </si>
  <si>
    <t>（税理士登録申請用）</t>
    <phoneticPr fontId="1"/>
  </si>
  <si>
    <t>添付すべき写真は、おおむね縦3.0センチメートル、横2.4センチメートルの大きさの顔写真で、提出前６月以内に撮影したものとすること。</t>
    <phoneticPr fontId="1"/>
  </si>
  <si>
    <t>申請書は５通作成し、設けようとする税理士事務所又は税理士法人の所在地を含む区域に設立されている税理士会に提出すること。</t>
    <phoneticPr fontId="1"/>
  </si>
  <si>
    <t>（イ）下記のいずれか２点</t>
    <phoneticPr fontId="1"/>
  </si>
  <si>
    <t>この申請書は、税理士登録を受けるための「税理士登録申請書（第1号様式）」と「履歴書（第3号様式）」です。</t>
    <rPh sb="2" eb="5">
      <t>シンセイショ</t>
    </rPh>
    <rPh sb="7" eb="10">
      <t>ゼイリシ</t>
    </rPh>
    <rPh sb="10" eb="12">
      <t>トウロク</t>
    </rPh>
    <rPh sb="13" eb="14">
      <t>ウ</t>
    </rPh>
    <rPh sb="20" eb="23">
      <t>ゼイリシ</t>
    </rPh>
    <rPh sb="23" eb="25">
      <t>トウロク</t>
    </rPh>
    <rPh sb="25" eb="28">
      <t>シンセイショ</t>
    </rPh>
    <rPh sb="29" eb="30">
      <t>ダイ</t>
    </rPh>
    <rPh sb="31" eb="32">
      <t>ゴウ</t>
    </rPh>
    <rPh sb="32" eb="34">
      <t>ヨウシキ</t>
    </rPh>
    <rPh sb="38" eb="41">
      <t>リレキショ</t>
    </rPh>
    <rPh sb="42" eb="43">
      <t>ダイ</t>
    </rPh>
    <rPh sb="44" eb="45">
      <t>ゴウ</t>
    </rPh>
    <rPh sb="45" eb="47">
      <t>ヨウシキ</t>
    </rPh>
    <phoneticPr fontId="1"/>
  </si>
  <si>
    <t>　　※　ご使用になるアプリケーションソフト、プリンタドライバ等により印字がずれる場合がありますので、ご注意ください。</t>
    <rPh sb="5" eb="7">
      <t>シヨウ</t>
    </rPh>
    <rPh sb="30" eb="31">
      <t>トウ</t>
    </rPh>
    <rPh sb="34" eb="36">
      <t>インジ</t>
    </rPh>
    <rPh sb="40" eb="42">
      <t>バアイ</t>
    </rPh>
    <rPh sb="51" eb="53">
      <t>チュウイ</t>
    </rPh>
    <phoneticPr fontId="1"/>
  </si>
  <si>
    <t>ver.1.3.1</t>
    <phoneticPr fontId="1"/>
  </si>
  <si>
    <t>期　　間</t>
    <rPh sb="0" eb="1">
      <t>キ</t>
    </rPh>
    <rPh sb="3" eb="4">
      <t>アイダ</t>
    </rPh>
    <phoneticPr fontId="1"/>
  </si>
  <si>
    <t>　　※　具体的な記載方法や必要書類、手続きについては、日本税理士会連合会及び北海道税理士会のホームページを必ずご覧ください。</t>
    <rPh sb="4" eb="7">
      <t>グタイテキ</t>
    </rPh>
    <rPh sb="8" eb="10">
      <t>キサイ</t>
    </rPh>
    <rPh sb="10" eb="12">
      <t>ホウホウ</t>
    </rPh>
    <rPh sb="13" eb="17">
      <t>ヒツヨウショルイ</t>
    </rPh>
    <rPh sb="18" eb="20">
      <t>テツヅ</t>
    </rPh>
    <rPh sb="31" eb="32">
      <t>オヨ</t>
    </rPh>
    <rPh sb="33" eb="36">
      <t>レンゴウカイ</t>
    </rPh>
    <rPh sb="36" eb="37">
      <t>オヨ</t>
    </rPh>
    <rPh sb="38" eb="41">
      <t>ホッカイドウ</t>
    </rPh>
    <rPh sb="41" eb="44">
      <t>ゼイリシ</t>
    </rPh>
    <rPh sb="44" eb="45">
      <t>カイ</t>
    </rPh>
    <rPh sb="53" eb="54">
      <t>カナラ</t>
    </rPh>
    <phoneticPr fontId="1"/>
  </si>
  <si>
    <t>北海道税理士会　税理士の登録について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</si>
</sst>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lt;=999]000;[&lt;=9999]000\-00;000\-0000"/>
    <numFmt numFmtId="177" formatCode="[$-411]ggge&quot;年&quot;m&quot;月&quot;d&quot;日&quot;;@"/>
    <numFmt numFmtId="178" formatCode="[$]gggee&quot;年&quot;mm&quot;月&quot;dd&quot;日&quot;;@" x16r2:formatCode16="[$-ja-JP-x-gannen]gggee&quot;年&quot;mm&quot;月&quot;dd&quot;日&quot;;@"/>
  </numFmts>
  <fonts count="64" x14ac:knownFonts="1">
    <font>
      <sz val="11"/>
      <color theme="1"/>
      <name val="游ゴシック"/>
      <family val="2"/>
      <charset val="128"/>
      <scheme val="minor"/>
    </font>
    <font>
      <sz val="6"/>
      <name val="游ゴシック"/>
      <family val="2"/>
      <charset val="128"/>
      <scheme val="minor"/>
    </font>
    <font>
      <sz val="10.5"/>
      <color theme="1"/>
      <name val="ＭＳ 明朝"/>
      <family val="1"/>
      <charset val="128"/>
    </font>
    <font>
      <sz val="8"/>
      <color theme="1"/>
      <name val="ＭＳ 明朝"/>
      <family val="1"/>
      <charset val="128"/>
    </font>
    <font>
      <sz val="24"/>
      <color theme="1"/>
      <name val="ＭＳ 明朝"/>
      <family val="1"/>
      <charset val="128"/>
    </font>
    <font>
      <sz val="9.5"/>
      <color theme="1"/>
      <name val="ＭＳ 明朝"/>
      <family val="1"/>
      <charset val="128"/>
    </font>
    <font>
      <sz val="16"/>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sz val="6"/>
      <color theme="1"/>
      <name val="ＭＳ 明朝"/>
      <family val="1"/>
      <charset val="128"/>
    </font>
    <font>
      <sz val="12"/>
      <color theme="1"/>
      <name val="ＭＳ 明朝"/>
      <family val="1"/>
      <charset val="128"/>
    </font>
    <font>
      <sz val="13"/>
      <color theme="1"/>
      <name val="ＭＳ 明朝"/>
      <family val="1"/>
      <charset val="128"/>
    </font>
    <font>
      <sz val="9"/>
      <color theme="1"/>
      <name val="ＭＳ ゴシック"/>
      <family val="3"/>
      <charset val="128"/>
    </font>
    <font>
      <sz val="18"/>
      <color theme="1"/>
      <name val="ＭＳ 明朝"/>
      <family val="1"/>
      <charset val="128"/>
    </font>
    <font>
      <sz val="11"/>
      <color theme="1"/>
      <name val="ＭＳ 明朝"/>
      <family val="1"/>
      <charset val="128"/>
    </font>
    <font>
      <sz val="10.5"/>
      <color rgb="FFCCFFFF"/>
      <name val="ＭＳ 明朝"/>
      <family val="1"/>
      <charset val="128"/>
    </font>
    <font>
      <sz val="10.5"/>
      <name val="ＭＳ 明朝"/>
      <family val="1"/>
      <charset val="128"/>
    </font>
    <font>
      <b/>
      <sz val="9"/>
      <color rgb="FFFF0000"/>
      <name val="ＭＳ 明朝"/>
      <family val="1"/>
      <charset val="128"/>
    </font>
    <font>
      <sz val="9"/>
      <color rgb="FFCCFFFF"/>
      <name val="ＭＳ 明朝"/>
      <family val="1"/>
      <charset val="128"/>
    </font>
    <font>
      <u/>
      <sz val="11"/>
      <color theme="10"/>
      <name val="游ゴシック"/>
      <family val="2"/>
      <charset val="128"/>
      <scheme val="minor"/>
    </font>
    <font>
      <sz val="9"/>
      <color theme="1"/>
      <name val="Meiryo UI"/>
      <family val="3"/>
      <charset val="128"/>
    </font>
    <font>
      <sz val="9"/>
      <color rgb="FF000000"/>
      <name val="Meiryo UI"/>
      <family val="3"/>
      <charset val="128"/>
    </font>
    <font>
      <sz val="5"/>
      <color theme="1"/>
      <name val="ＭＳ 明朝"/>
      <family val="1"/>
      <charset val="128"/>
    </font>
    <font>
      <sz val="9"/>
      <color theme="1"/>
      <name val="ＭＳ Ｐ明朝"/>
      <family val="1"/>
      <charset val="128"/>
    </font>
    <font>
      <sz val="10.5"/>
      <color theme="1"/>
      <name val="Meiryo UI"/>
      <family val="3"/>
      <charset val="128"/>
    </font>
    <font>
      <sz val="10.5"/>
      <color rgb="FFCCFFFF"/>
      <name val="Meiryo UI"/>
      <family val="3"/>
      <charset val="128"/>
    </font>
    <font>
      <sz val="10.5"/>
      <color rgb="FFFF0000"/>
      <name val="Meiryo UI"/>
      <family val="3"/>
      <charset val="128"/>
    </font>
    <font>
      <sz val="9"/>
      <color rgb="FFCCFFFF"/>
      <name val="Meiryo UI"/>
      <family val="3"/>
      <charset val="128"/>
    </font>
    <font>
      <b/>
      <sz val="10"/>
      <color rgb="FF00B0F0"/>
      <name val="Meiryo UI"/>
      <family val="3"/>
      <charset val="128"/>
    </font>
    <font>
      <b/>
      <sz val="10.5"/>
      <color rgb="FFFF0000"/>
      <name val="Meiryo UI"/>
      <family val="3"/>
      <charset val="128"/>
    </font>
    <font>
      <b/>
      <sz val="10.5"/>
      <color rgb="FF00B0F0"/>
      <name val="Meiryo UI"/>
      <family val="3"/>
      <charset val="128"/>
    </font>
    <font>
      <sz val="10.5"/>
      <color theme="0" tint="-0.34998626667073579"/>
      <name val="ＭＳ 明朝"/>
      <family val="1"/>
      <charset val="128"/>
    </font>
    <font>
      <sz val="8"/>
      <color theme="0" tint="-0.34998626667073579"/>
      <name val="ＭＳ 明朝"/>
      <family val="1"/>
      <charset val="128"/>
    </font>
    <font>
      <sz val="9"/>
      <color theme="0" tint="-0.34998626667073579"/>
      <name val="ＭＳ 明朝"/>
      <family val="1"/>
      <charset val="128"/>
    </font>
    <font>
      <sz val="24"/>
      <color theme="0" tint="-0.34998626667073579"/>
      <name val="ＭＳ 明朝"/>
      <family val="1"/>
      <charset val="128"/>
    </font>
    <font>
      <sz val="10"/>
      <color theme="0" tint="-0.34998626667073579"/>
      <name val="ＭＳ 明朝"/>
      <family val="1"/>
      <charset val="128"/>
    </font>
    <font>
      <sz val="16"/>
      <color theme="0" tint="-0.34998626667073579"/>
      <name val="ＭＳ 明朝"/>
      <family val="1"/>
      <charset val="128"/>
    </font>
    <font>
      <sz val="18"/>
      <color theme="0" tint="-0.34998626667073579"/>
      <name val="ＭＳ 明朝"/>
      <family val="1"/>
      <charset val="128"/>
    </font>
    <font>
      <sz val="13"/>
      <color theme="0" tint="-0.34998626667073579"/>
      <name val="ＭＳ 明朝"/>
      <family val="1"/>
      <charset val="128"/>
    </font>
    <font>
      <sz val="9.5"/>
      <color theme="0" tint="-0.34998626667073579"/>
      <name val="ＭＳ 明朝"/>
      <family val="1"/>
      <charset val="128"/>
    </font>
    <font>
      <sz val="14"/>
      <color theme="0" tint="-0.34998626667073579"/>
      <name val="ＭＳ 明朝"/>
      <family val="1"/>
      <charset val="128"/>
    </font>
    <font>
      <sz val="12"/>
      <color theme="0" tint="-0.34998626667073579"/>
      <name val="ＭＳ 明朝"/>
      <family val="1"/>
      <charset val="128"/>
    </font>
    <font>
      <sz val="6"/>
      <color theme="0" tint="-0.34998626667073579"/>
      <name val="ＭＳ 明朝"/>
      <family val="1"/>
      <charset val="128"/>
    </font>
    <font>
      <sz val="11"/>
      <color theme="0" tint="-0.34998626667073579"/>
      <name val="ＭＳ 明朝"/>
      <family val="1"/>
      <charset val="128"/>
    </font>
    <font>
      <sz val="9"/>
      <color theme="0" tint="-0.34998626667073579"/>
      <name val="ＭＳ ゴシック"/>
      <family val="3"/>
      <charset val="128"/>
    </font>
    <font>
      <sz val="9"/>
      <color theme="0" tint="-0.34998626667073579"/>
      <name val="ＭＳ Ｐ明朝"/>
      <family val="1"/>
      <charset val="128"/>
    </font>
    <font>
      <sz val="11"/>
      <color theme="0" tint="-0.34998626667073579"/>
      <name val="游ゴシック"/>
      <family val="2"/>
      <charset val="128"/>
      <scheme val="minor"/>
    </font>
    <font>
      <sz val="5"/>
      <color theme="0" tint="-0.34998626667073579"/>
      <name val="ＭＳ 明朝"/>
      <family val="1"/>
      <charset val="128"/>
    </font>
    <font>
      <sz val="9"/>
      <color theme="0"/>
      <name val="ＭＳ 明朝"/>
      <family val="1"/>
      <charset val="128"/>
    </font>
    <font>
      <b/>
      <sz val="9"/>
      <color theme="1"/>
      <name val="ＭＳ ゴシック"/>
      <family val="3"/>
      <charset val="128"/>
    </font>
    <font>
      <b/>
      <sz val="9"/>
      <color rgb="FFCCFFFF"/>
      <name val="ＭＳ 明朝"/>
      <family val="1"/>
      <charset val="128"/>
    </font>
    <font>
      <b/>
      <sz val="10.5"/>
      <color theme="1"/>
      <name val="Meiryo UI"/>
      <family val="3"/>
      <charset val="128"/>
    </font>
    <font>
      <sz val="12"/>
      <color theme="1"/>
      <name val="Meiryo UI"/>
      <family val="3"/>
      <charset val="128"/>
    </font>
    <font>
      <sz val="12"/>
      <color rgb="FFFF0000"/>
      <name val="Meiryo UI"/>
      <family val="3"/>
      <charset val="128"/>
    </font>
    <font>
      <u/>
      <sz val="12"/>
      <color rgb="FFFF0000"/>
      <name val="Meiryo UI"/>
      <family val="3"/>
      <charset val="128"/>
    </font>
    <font>
      <sz val="12"/>
      <color rgb="FFCCFFFF"/>
      <name val="Meiryo UI"/>
      <family val="3"/>
      <charset val="128"/>
    </font>
    <font>
      <u/>
      <sz val="12"/>
      <color rgb="FF0070C0"/>
      <name val="Meiryo UI"/>
      <family val="3"/>
      <charset val="128"/>
    </font>
    <font>
      <sz val="10"/>
      <color theme="1"/>
      <name val="Meiryo UI"/>
      <family val="3"/>
      <charset val="128"/>
    </font>
    <font>
      <sz val="9"/>
      <name val="Meiryo UI"/>
      <family val="3"/>
      <charset val="128"/>
    </font>
    <font>
      <b/>
      <sz val="9"/>
      <color rgb="FFCCFFFF"/>
      <name val="ＭＳ ゴシック"/>
      <family val="3"/>
      <charset val="128"/>
    </font>
    <font>
      <sz val="7"/>
      <color theme="1"/>
      <name val="ＭＳ 明朝"/>
      <family val="1"/>
      <charset val="128"/>
    </font>
    <font>
      <sz val="10.5"/>
      <name val="Meiryo UI"/>
      <family val="3"/>
      <charset val="128"/>
    </font>
    <font>
      <sz val="12"/>
      <color theme="3" tint="0.499984740745262"/>
      <name val="Meiryo UI"/>
      <family val="3"/>
      <charset val="128"/>
    </font>
  </fonts>
  <fills count="4">
    <fill>
      <patternFill patternType="none"/>
    </fill>
    <fill>
      <patternFill patternType="gray125"/>
    </fill>
    <fill>
      <patternFill patternType="solid">
        <fgColor rgb="FFCCFFFF"/>
        <bgColor indexed="64"/>
      </patternFill>
    </fill>
    <fill>
      <patternFill patternType="solid">
        <fgColor rgb="FFFFFFCC"/>
        <bgColor indexed="64"/>
      </patternFill>
    </fill>
  </fills>
  <borders count="80">
    <border>
      <left/>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auto="1"/>
      </left>
      <right/>
      <top/>
      <bottom/>
      <diagonal/>
    </border>
    <border>
      <left/>
      <right style="hair">
        <color auto="1"/>
      </right>
      <top/>
      <bottom/>
      <diagonal/>
    </border>
    <border>
      <left style="thin">
        <color auto="1"/>
      </left>
      <right/>
      <top/>
      <bottom style="hair">
        <color auto="1"/>
      </bottom>
      <diagonal/>
    </border>
    <border>
      <left style="hair">
        <color indexed="64"/>
      </left>
      <right/>
      <top/>
      <bottom/>
      <diagonal/>
    </border>
    <border>
      <left/>
      <right style="thin">
        <color indexed="64"/>
      </right>
      <top/>
      <bottom/>
      <diagonal/>
    </border>
    <border>
      <left/>
      <right style="thin">
        <color indexed="64"/>
      </right>
      <top/>
      <bottom style="hair">
        <color indexed="64"/>
      </bottom>
      <diagonal/>
    </border>
    <border>
      <left style="thin">
        <color auto="1"/>
      </left>
      <right/>
      <top style="hair">
        <color auto="1"/>
      </top>
      <bottom/>
      <diagonal/>
    </border>
    <border>
      <left/>
      <right style="thin">
        <color auto="1"/>
      </right>
      <top style="hair">
        <color auto="1"/>
      </top>
      <bottom/>
      <diagonal/>
    </border>
    <border>
      <left/>
      <right/>
      <top/>
      <bottom style="thin">
        <color indexed="64"/>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bottom style="thin">
        <color auto="1"/>
      </bottom>
      <diagonal/>
    </border>
    <border>
      <left/>
      <right style="hair">
        <color auto="1"/>
      </right>
      <top/>
      <bottom style="thin">
        <color auto="1"/>
      </bottom>
      <diagonal/>
    </border>
    <border>
      <left style="hair">
        <color auto="1"/>
      </left>
      <right/>
      <top/>
      <bottom style="thin">
        <color auto="1"/>
      </bottom>
      <diagonal/>
    </border>
    <border>
      <left/>
      <right style="thin">
        <color indexed="64"/>
      </right>
      <top/>
      <bottom style="thin">
        <color auto="1"/>
      </bottom>
      <diagonal/>
    </border>
    <border>
      <left style="hair">
        <color indexed="64"/>
      </left>
      <right/>
      <top style="thin">
        <color indexed="64"/>
      </top>
      <bottom style="dashed">
        <color indexed="64"/>
      </bottom>
      <diagonal/>
    </border>
    <border>
      <left/>
      <right/>
      <top style="thin">
        <color indexed="64"/>
      </top>
      <bottom style="dashed">
        <color indexed="64"/>
      </bottom>
      <diagonal/>
    </border>
    <border>
      <left/>
      <right style="hair">
        <color indexed="64"/>
      </right>
      <top style="thin">
        <color indexed="64"/>
      </top>
      <bottom style="dashed">
        <color indexed="64"/>
      </bottom>
      <diagonal/>
    </border>
    <border>
      <left style="hair">
        <color auto="1"/>
      </left>
      <right/>
      <top style="dashed">
        <color indexed="64"/>
      </top>
      <bottom/>
      <diagonal/>
    </border>
    <border>
      <left/>
      <right/>
      <top style="dashed">
        <color indexed="64"/>
      </top>
      <bottom/>
      <diagonal/>
    </border>
    <border>
      <left/>
      <right style="hair">
        <color auto="1"/>
      </right>
      <top style="dashed">
        <color indexed="64"/>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indexed="64"/>
      </left>
      <right/>
      <top style="thin">
        <color indexed="64"/>
      </top>
      <bottom style="dashed">
        <color indexed="64"/>
      </bottom>
      <diagonal/>
    </border>
    <border>
      <left style="thin">
        <color auto="1"/>
      </left>
      <right/>
      <top style="dashed">
        <color indexed="64"/>
      </top>
      <bottom/>
      <diagonal/>
    </border>
    <border>
      <left/>
      <right style="hair">
        <color indexed="64"/>
      </right>
      <top style="thin">
        <color indexed="64"/>
      </top>
      <bottom style="hair">
        <color auto="1"/>
      </bottom>
      <diagonal/>
    </border>
    <border>
      <left style="hair">
        <color indexed="64"/>
      </left>
      <right/>
      <top style="thin">
        <color indexed="64"/>
      </top>
      <bottom style="hair">
        <color auto="1"/>
      </bottom>
      <diagonal/>
    </border>
    <border>
      <left style="dotted">
        <color auto="1"/>
      </left>
      <right style="thin">
        <color auto="1"/>
      </right>
      <top style="thin">
        <color auto="1"/>
      </top>
      <bottom style="thin">
        <color auto="1"/>
      </bottom>
      <diagonal/>
    </border>
    <border>
      <left/>
      <right style="dotted">
        <color auto="1"/>
      </right>
      <top style="thin">
        <color auto="1"/>
      </top>
      <bottom style="thin">
        <color auto="1"/>
      </bottom>
      <diagonal/>
    </border>
    <border>
      <left/>
      <right style="dashed">
        <color auto="1"/>
      </right>
      <top style="thin">
        <color auto="1"/>
      </top>
      <bottom style="hair">
        <color auto="1"/>
      </bottom>
      <diagonal/>
    </border>
    <border>
      <left/>
      <right/>
      <top style="hair">
        <color auto="1"/>
      </top>
      <bottom style="dashed">
        <color auto="1"/>
      </bottom>
      <diagonal/>
    </border>
    <border>
      <left/>
      <right style="dashed">
        <color auto="1"/>
      </right>
      <top style="hair">
        <color auto="1"/>
      </top>
      <bottom style="dashed">
        <color auto="1"/>
      </bottom>
      <diagonal/>
    </border>
    <border>
      <left/>
      <right/>
      <top style="dashed">
        <color auto="1"/>
      </top>
      <bottom style="hair">
        <color auto="1"/>
      </bottom>
      <diagonal/>
    </border>
    <border>
      <left/>
      <right style="dashed">
        <color auto="1"/>
      </right>
      <top style="dashed">
        <color auto="1"/>
      </top>
      <bottom style="hair">
        <color indexed="64"/>
      </bottom>
      <diagonal/>
    </border>
    <border>
      <left style="dashed">
        <color auto="1"/>
      </left>
      <right/>
      <top style="thin">
        <color auto="1"/>
      </top>
      <bottom/>
      <diagonal/>
    </border>
    <border>
      <left style="dashed">
        <color auto="1"/>
      </left>
      <right/>
      <top/>
      <bottom style="dashed">
        <color auto="1"/>
      </bottom>
      <diagonal/>
    </border>
    <border>
      <left style="dashed">
        <color auto="1"/>
      </left>
      <right/>
      <top style="dashed">
        <color auto="1"/>
      </top>
      <bottom/>
      <diagonal/>
    </border>
    <border>
      <left style="dashed">
        <color auto="1"/>
      </left>
      <right style="dashed">
        <color auto="1"/>
      </right>
      <top style="thin">
        <color auto="1"/>
      </top>
      <bottom style="hair">
        <color auto="1"/>
      </bottom>
      <diagonal/>
    </border>
    <border>
      <left style="dashed">
        <color auto="1"/>
      </left>
      <right style="dashed">
        <color auto="1"/>
      </right>
      <top style="hair">
        <color auto="1"/>
      </top>
      <bottom style="dashed">
        <color auto="1"/>
      </bottom>
      <diagonal/>
    </border>
    <border>
      <left style="dashed">
        <color auto="1"/>
      </left>
      <right style="dashed">
        <color auto="1"/>
      </right>
      <top style="dashed">
        <color auto="1"/>
      </top>
      <bottom style="hair">
        <color auto="1"/>
      </bottom>
      <diagonal/>
    </border>
    <border>
      <left style="dashed">
        <color auto="1"/>
      </left>
      <right/>
      <top/>
      <bottom/>
      <diagonal/>
    </border>
    <border>
      <left/>
      <right style="dashed">
        <color auto="1"/>
      </right>
      <top/>
      <bottom/>
      <diagonal/>
    </border>
    <border>
      <left/>
      <right style="dashed">
        <color auto="1"/>
      </right>
      <top/>
      <bottom style="dashed">
        <color auto="1"/>
      </bottom>
      <diagonal/>
    </border>
    <border>
      <left style="hair">
        <color auto="1"/>
      </left>
      <right/>
      <top style="thin">
        <color auto="1"/>
      </top>
      <bottom style="thin">
        <color auto="1"/>
      </bottom>
      <diagonal/>
    </border>
    <border>
      <left style="hair">
        <color auto="1"/>
      </left>
      <right style="hair">
        <color auto="1"/>
      </right>
      <top style="thin">
        <color indexed="64"/>
      </top>
      <bottom/>
      <diagonal/>
    </border>
    <border>
      <left style="hair">
        <color indexed="64"/>
      </left>
      <right style="hair">
        <color indexed="64"/>
      </right>
      <top/>
      <bottom style="thin">
        <color auto="1"/>
      </bottom>
      <diagonal/>
    </border>
    <border>
      <left style="hair">
        <color auto="1"/>
      </left>
      <right style="double">
        <color auto="1"/>
      </right>
      <top style="thin">
        <color indexed="64"/>
      </top>
      <bottom/>
      <diagonal/>
    </border>
    <border>
      <left style="double">
        <color auto="1"/>
      </left>
      <right style="double">
        <color auto="1"/>
      </right>
      <top style="thin">
        <color indexed="64"/>
      </top>
      <bottom/>
      <diagonal/>
    </border>
    <border>
      <left style="double">
        <color auto="1"/>
      </left>
      <right style="hair">
        <color indexed="64"/>
      </right>
      <top style="thin">
        <color indexed="64"/>
      </top>
      <bottom/>
      <diagonal/>
    </border>
    <border>
      <left style="hair">
        <color auto="1"/>
      </left>
      <right style="double">
        <color auto="1"/>
      </right>
      <top/>
      <bottom style="thin">
        <color auto="1"/>
      </bottom>
      <diagonal/>
    </border>
    <border>
      <left style="double">
        <color auto="1"/>
      </left>
      <right style="double">
        <color auto="1"/>
      </right>
      <top/>
      <bottom style="thin">
        <color auto="1"/>
      </bottom>
      <diagonal/>
    </border>
    <border>
      <left style="double">
        <color auto="1"/>
      </left>
      <right style="hair">
        <color indexed="64"/>
      </right>
      <top/>
      <bottom style="thin">
        <color auto="1"/>
      </bottom>
      <diagonal/>
    </border>
  </borders>
  <cellStyleXfs count="2">
    <xf numFmtId="0" fontId="0" fillId="0" borderId="0">
      <alignment vertical="center"/>
    </xf>
    <xf numFmtId="0" fontId="20" fillId="0" borderId="0" applyNumberFormat="0" applyFill="0" applyBorder="0" applyAlignment="0" applyProtection="0">
      <alignment vertical="center"/>
    </xf>
  </cellStyleXfs>
  <cellXfs count="838">
    <xf numFmtId="0" fontId="0" fillId="0" borderId="0" xfId="0">
      <alignment vertical="center"/>
    </xf>
    <xf numFmtId="0" fontId="2" fillId="2" borderId="0" xfId="0" applyFont="1" applyFill="1" applyProtection="1">
      <alignment vertical="center"/>
      <protection hidden="1"/>
    </xf>
    <xf numFmtId="0" fontId="2" fillId="2" borderId="0" xfId="0" applyFont="1" applyFill="1" applyAlignment="1" applyProtection="1">
      <alignment horizontal="center" vertical="center"/>
      <protection hidden="1"/>
    </xf>
    <xf numFmtId="49" fontId="9" fillId="2" borderId="0" xfId="0" applyNumberFormat="1" applyFont="1" applyFill="1" applyAlignment="1" applyProtection="1">
      <alignment horizontal="center" vertical="center"/>
      <protection hidden="1"/>
    </xf>
    <xf numFmtId="49" fontId="9" fillId="2" borderId="0" xfId="0" applyNumberFormat="1" applyFont="1" applyFill="1" applyAlignment="1" applyProtection="1">
      <alignment horizontal="center" vertical="center" wrapText="1"/>
      <protection hidden="1"/>
    </xf>
    <xf numFmtId="0" fontId="2" fillId="2" borderId="37" xfId="0" applyFont="1" applyFill="1" applyBorder="1" applyProtection="1">
      <alignment vertical="center"/>
      <protection hidden="1"/>
    </xf>
    <xf numFmtId="0" fontId="2" fillId="2" borderId="38" xfId="0" applyFont="1" applyFill="1" applyBorder="1" applyProtection="1">
      <alignment vertical="center"/>
      <protection hidden="1"/>
    </xf>
    <xf numFmtId="0" fontId="2" fillId="0" borderId="39" xfId="0" applyFont="1" applyBorder="1" applyAlignment="1" applyProtection="1">
      <alignment horizontal="center" vertical="center"/>
      <protection locked="0"/>
    </xf>
    <xf numFmtId="49" fontId="2" fillId="0" borderId="42" xfId="0" applyNumberFormat="1" applyFont="1" applyBorder="1" applyAlignment="1" applyProtection="1">
      <alignment horizontal="center" vertical="center"/>
      <protection locked="0"/>
    </xf>
    <xf numFmtId="49" fontId="2" fillId="0" borderId="37" xfId="0" applyNumberFormat="1" applyFont="1" applyBorder="1" applyAlignment="1" applyProtection="1">
      <alignment horizontal="center" vertical="center"/>
      <protection locked="0"/>
    </xf>
    <xf numFmtId="49" fontId="2" fillId="0" borderId="38" xfId="0" applyNumberFormat="1" applyFont="1" applyBorder="1" applyAlignment="1" applyProtection="1">
      <alignment horizontal="center" vertical="center"/>
      <protection locked="0"/>
    </xf>
    <xf numFmtId="0" fontId="2" fillId="2" borderId="35" xfId="0" applyFont="1" applyFill="1" applyBorder="1" applyProtection="1">
      <alignment vertical="center"/>
      <protection hidden="1"/>
    </xf>
    <xf numFmtId="49" fontId="2" fillId="0" borderId="25" xfId="0" applyNumberFormat="1" applyFont="1" applyBorder="1" applyAlignment="1" applyProtection="1">
      <alignment horizontal="center" vertical="center"/>
      <protection locked="0"/>
    </xf>
    <xf numFmtId="49" fontId="2" fillId="0" borderId="22" xfId="0" applyNumberFormat="1" applyFont="1" applyBorder="1" applyAlignment="1" applyProtection="1">
      <alignment horizontal="center" vertical="center"/>
      <protection locked="0"/>
    </xf>
    <xf numFmtId="49" fontId="2" fillId="0" borderId="28" xfId="0" applyNumberFormat="1" applyFont="1" applyBorder="1" applyAlignment="1" applyProtection="1">
      <alignment horizontal="center" vertical="center"/>
      <protection locked="0"/>
    </xf>
    <xf numFmtId="49" fontId="16" fillId="2" borderId="36" xfId="0" applyNumberFormat="1" applyFont="1" applyFill="1" applyBorder="1" applyAlignment="1" applyProtection="1">
      <alignment horizontal="center" vertical="center"/>
      <protection locked="0" hidden="1"/>
    </xf>
    <xf numFmtId="0" fontId="2" fillId="3" borderId="35" xfId="0" applyFont="1" applyFill="1" applyBorder="1" applyAlignment="1" applyProtection="1">
      <alignment horizontal="right" vertical="center" indent="1"/>
      <protection locked="0" hidden="1"/>
    </xf>
    <xf numFmtId="0" fontId="2" fillId="2" borderId="39" xfId="0" applyFont="1" applyFill="1" applyBorder="1" applyProtection="1">
      <alignment vertical="center"/>
      <protection hidden="1"/>
    </xf>
    <xf numFmtId="0" fontId="2" fillId="2" borderId="10" xfId="0" applyFont="1" applyFill="1" applyBorder="1" applyProtection="1">
      <alignment vertical="center"/>
      <protection hidden="1"/>
    </xf>
    <xf numFmtId="0" fontId="2" fillId="2" borderId="11" xfId="0" applyFont="1" applyFill="1" applyBorder="1" applyProtection="1">
      <alignment vertical="center"/>
      <protection hidden="1"/>
    </xf>
    <xf numFmtId="0" fontId="2" fillId="3" borderId="40" xfId="0" applyFont="1" applyFill="1" applyBorder="1" applyAlignment="1" applyProtection="1">
      <alignment horizontal="center" vertical="center"/>
      <protection locked="0" hidden="1"/>
    </xf>
    <xf numFmtId="0" fontId="18" fillId="2" borderId="0" xfId="0" applyFont="1" applyFill="1" applyProtection="1">
      <alignment vertical="center"/>
      <protection hidden="1"/>
    </xf>
    <xf numFmtId="0" fontId="2" fillId="2" borderId="22" xfId="0" applyFont="1" applyFill="1" applyBorder="1" applyProtection="1">
      <alignment vertical="center"/>
      <protection hidden="1"/>
    </xf>
    <xf numFmtId="0" fontId="2" fillId="0" borderId="35" xfId="0" applyFont="1" applyBorder="1" applyAlignment="1" applyProtection="1">
      <alignment horizontal="center" vertical="center" shrinkToFit="1"/>
      <protection locked="0"/>
    </xf>
    <xf numFmtId="0" fontId="13" fillId="2" borderId="0" xfId="0" applyFont="1" applyFill="1" applyProtection="1">
      <alignment vertical="center"/>
      <protection hidden="1"/>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pplyAlignment="1" applyProtection="1">
      <alignment horizontal="right" vertical="center"/>
      <protection hidden="1"/>
    </xf>
    <xf numFmtId="0" fontId="9" fillId="0" borderId="0" xfId="0" applyFont="1" applyProtection="1">
      <alignment vertical="center"/>
      <protection hidden="1"/>
    </xf>
    <xf numFmtId="0" fontId="9" fillId="0" borderId="0" xfId="0" applyFont="1" applyAlignment="1" applyProtection="1">
      <alignment horizontal="right" vertical="center"/>
      <protection hidden="1"/>
    </xf>
    <xf numFmtId="0" fontId="8" fillId="0" borderId="0" xfId="0" applyFont="1" applyAlignment="1" applyProtection="1">
      <alignment horizontal="center" vertical="center"/>
      <protection hidden="1"/>
    </xf>
    <xf numFmtId="0" fontId="6" fillId="0" borderId="0" xfId="0" applyFont="1" applyAlignment="1" applyProtection="1">
      <alignment horizontal="center" vertical="center"/>
      <protection hidden="1"/>
    </xf>
    <xf numFmtId="0" fontId="8" fillId="0" borderId="0" xfId="0" applyFont="1" applyProtection="1">
      <alignment vertical="center"/>
      <protection hidden="1"/>
    </xf>
    <xf numFmtId="0" fontId="9" fillId="0" borderId="0" xfId="0" applyFont="1" applyAlignment="1" applyProtection="1">
      <alignment horizontal="center" vertical="center"/>
      <protection hidden="1"/>
    </xf>
    <xf numFmtId="0" fontId="12" fillId="0" borderId="0" xfId="0" applyFont="1" applyProtection="1">
      <alignment vertical="center"/>
      <protection hidden="1"/>
    </xf>
    <xf numFmtId="0" fontId="5" fillId="0" borderId="0" xfId="0" applyFont="1" applyAlignment="1" applyProtection="1">
      <alignment horizontal="right" vertical="center"/>
      <protection hidden="1"/>
    </xf>
    <xf numFmtId="0" fontId="2" fillId="0" borderId="22" xfId="0" applyFont="1" applyBorder="1" applyProtection="1">
      <alignment vertical="center"/>
      <protection hidden="1"/>
    </xf>
    <xf numFmtId="0" fontId="3" fillId="0" borderId="0" xfId="0" applyFont="1" applyAlignment="1" applyProtection="1">
      <alignment horizontal="right" vertical="top"/>
      <protection hidden="1"/>
    </xf>
    <xf numFmtId="0" fontId="7" fillId="0" borderId="0" xfId="0" applyFont="1" applyProtection="1">
      <alignment vertical="center"/>
      <protection hidden="1"/>
    </xf>
    <xf numFmtId="0" fontId="11" fillId="0" borderId="0" xfId="0" applyFont="1" applyAlignment="1" applyProtection="1">
      <alignment horizontal="center" vertical="center"/>
      <protection hidden="1"/>
    </xf>
    <xf numFmtId="0" fontId="9" fillId="0" borderId="9" xfId="0" applyFont="1" applyBorder="1" applyAlignment="1" applyProtection="1">
      <alignment horizontal="center" vertical="center"/>
      <protection hidden="1"/>
    </xf>
    <xf numFmtId="0" fontId="9" fillId="0" borderId="10" xfId="0" applyFont="1" applyBorder="1" applyProtection="1">
      <alignment vertical="center"/>
      <protection hidden="1"/>
    </xf>
    <xf numFmtId="0" fontId="10" fillId="0" borderId="12" xfId="0" applyFont="1" applyBorder="1" applyAlignment="1" applyProtection="1">
      <alignment horizontal="right"/>
      <protection hidden="1"/>
    </xf>
    <xf numFmtId="0" fontId="9" fillId="0" borderId="10" xfId="0" applyFont="1" applyBorder="1" applyAlignment="1" applyProtection="1">
      <alignment horizontal="center" vertical="center"/>
      <protection hidden="1"/>
    </xf>
    <xf numFmtId="0" fontId="9" fillId="0" borderId="11" xfId="0" applyFont="1" applyBorder="1" applyProtection="1">
      <alignment vertical="center"/>
      <protection hidden="1"/>
    </xf>
    <xf numFmtId="0" fontId="9" fillId="0" borderId="14" xfId="0" applyFont="1" applyBorder="1" applyAlignment="1" applyProtection="1">
      <alignment horizontal="center" vertical="center"/>
      <protection hidden="1"/>
    </xf>
    <xf numFmtId="0" fontId="9" fillId="0" borderId="0" xfId="0" applyFont="1" applyAlignment="1" applyProtection="1">
      <alignment horizontal="distributed" vertical="center"/>
      <protection hidden="1"/>
    </xf>
    <xf numFmtId="0" fontId="9" fillId="0" borderId="15" xfId="0" applyFont="1" applyBorder="1" applyAlignment="1" applyProtection="1">
      <alignment horizontal="center" vertical="center"/>
      <protection hidden="1"/>
    </xf>
    <xf numFmtId="0" fontId="9" fillId="0" borderId="17" xfId="0" applyFont="1" applyBorder="1" applyAlignment="1" applyProtection="1">
      <alignment horizontal="center" vertical="center"/>
      <protection hidden="1"/>
    </xf>
    <xf numFmtId="0" fontId="9" fillId="0" borderId="18" xfId="0" applyFont="1" applyBorder="1" applyProtection="1">
      <alignment vertical="center"/>
      <protection hidden="1"/>
    </xf>
    <xf numFmtId="0" fontId="9" fillId="0" borderId="16" xfId="0" applyFont="1" applyBorder="1" applyAlignment="1" applyProtection="1">
      <alignment horizontal="center" vertical="center"/>
      <protection hidden="1"/>
    </xf>
    <xf numFmtId="0" fontId="9" fillId="0" borderId="7" xfId="0" applyFont="1" applyBorder="1" applyProtection="1">
      <alignment vertical="center"/>
      <protection hidden="1"/>
    </xf>
    <xf numFmtId="0" fontId="9" fillId="0" borderId="8" xfId="0" applyFont="1" applyBorder="1" applyProtection="1">
      <alignment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19" xfId="0" applyFont="1" applyBorder="1" applyProtection="1">
      <alignment vertical="center"/>
      <protection hidden="1"/>
    </xf>
    <xf numFmtId="0" fontId="9" fillId="0" borderId="20" xfId="0" applyFont="1" applyBorder="1" applyAlignment="1" applyProtection="1">
      <alignment horizontal="center" vertical="center"/>
      <protection hidden="1"/>
    </xf>
    <xf numFmtId="0" fontId="9" fillId="0" borderId="4" xfId="0" applyFont="1" applyBorder="1" applyAlignment="1" applyProtection="1">
      <alignment horizontal="distributed" vertical="center"/>
      <protection hidden="1"/>
    </xf>
    <xf numFmtId="0" fontId="9" fillId="0" borderId="5" xfId="0" applyFont="1" applyBorder="1" applyAlignment="1" applyProtection="1">
      <alignment horizontal="center" vertical="center"/>
      <protection hidden="1"/>
    </xf>
    <xf numFmtId="0" fontId="9" fillId="0" borderId="4" xfId="0" applyFont="1" applyBorder="1" applyProtection="1">
      <alignment vertical="center"/>
      <protection hidden="1"/>
    </xf>
    <xf numFmtId="0" fontId="9" fillId="0" borderId="21" xfId="0" applyFont="1" applyBorder="1" applyProtection="1">
      <alignment vertical="center"/>
      <protection hidden="1"/>
    </xf>
    <xf numFmtId="0" fontId="9" fillId="0" borderId="16" xfId="0" applyFont="1" applyBorder="1" applyProtection="1">
      <alignment vertical="center"/>
      <protection hidden="1"/>
    </xf>
    <xf numFmtId="0" fontId="9" fillId="0" borderId="7" xfId="0" applyFont="1" applyBorder="1" applyAlignment="1" applyProtection="1">
      <alignment horizontal="right" vertical="center"/>
      <protection hidden="1"/>
    </xf>
    <xf numFmtId="0" fontId="9" fillId="0" borderId="20" xfId="0" applyFont="1" applyBorder="1" applyProtection="1">
      <alignment vertical="center"/>
      <protection hidden="1"/>
    </xf>
    <xf numFmtId="0" fontId="9" fillId="0" borderId="5" xfId="0" applyFont="1" applyBorder="1" applyProtection="1">
      <alignment vertical="center"/>
      <protection hidden="1"/>
    </xf>
    <xf numFmtId="176" fontId="9" fillId="0" borderId="4" xfId="0" applyNumberFormat="1" applyFont="1" applyBorder="1" applyAlignment="1" applyProtection="1">
      <alignment horizontal="center" vertical="center"/>
      <protection hidden="1"/>
    </xf>
    <xf numFmtId="0" fontId="9" fillId="0" borderId="7" xfId="0" applyFont="1" applyBorder="1" applyAlignment="1" applyProtection="1">
      <alignment horizontal="left" vertical="center"/>
      <protection hidden="1"/>
    </xf>
    <xf numFmtId="0" fontId="9" fillId="0" borderId="4" xfId="0" applyFont="1" applyBorder="1" applyAlignment="1" applyProtection="1">
      <alignment horizontal="center" vertical="center" wrapText="1"/>
      <protection hidden="1"/>
    </xf>
    <xf numFmtId="0" fontId="9" fillId="0" borderId="1" xfId="0" applyFont="1" applyBorder="1" applyAlignment="1" applyProtection="1">
      <alignment horizontal="center" vertical="center"/>
      <protection hidden="1"/>
    </xf>
    <xf numFmtId="0" fontId="9" fillId="0" borderId="2" xfId="0" applyFont="1" applyBorder="1" applyProtection="1">
      <alignment vertical="center"/>
      <protection hidden="1"/>
    </xf>
    <xf numFmtId="0" fontId="9" fillId="0" borderId="4" xfId="0" applyFont="1" applyBorder="1" applyAlignment="1" applyProtection="1">
      <alignment horizontal="center" vertical="center"/>
      <protection hidden="1"/>
    </xf>
    <xf numFmtId="0" fontId="9" fillId="0" borderId="15" xfId="0" applyFont="1" applyBorder="1" applyProtection="1">
      <alignment vertical="center"/>
      <protection hidden="1"/>
    </xf>
    <xf numFmtId="0" fontId="9" fillId="0" borderId="8" xfId="0" applyFont="1" applyBorder="1" applyAlignment="1" applyProtection="1">
      <alignment horizontal="center" vertical="center"/>
      <protection hidden="1"/>
    </xf>
    <xf numFmtId="49" fontId="9" fillId="0" borderId="7" xfId="0" quotePrefix="1" applyNumberFormat="1" applyFont="1" applyBorder="1" applyAlignment="1" applyProtection="1">
      <alignment horizontal="right" vertical="center"/>
      <protection hidden="1"/>
    </xf>
    <xf numFmtId="0" fontId="9" fillId="0" borderId="23" xfId="0" applyFont="1" applyBorder="1" applyAlignment="1" applyProtection="1">
      <alignment horizontal="distributed" vertical="center"/>
      <protection hidden="1"/>
    </xf>
    <xf numFmtId="0" fontId="9" fillId="0" borderId="0" xfId="0" applyFont="1" applyAlignment="1" applyProtection="1">
      <alignment horizontal="center" vertical="center" wrapText="1"/>
      <protection hidden="1"/>
    </xf>
    <xf numFmtId="0" fontId="9" fillId="0" borderId="7" xfId="0" applyFont="1" applyBorder="1" applyAlignment="1" applyProtection="1">
      <alignment horizontal="center" vertical="center" wrapText="1"/>
      <protection hidden="1"/>
    </xf>
    <xf numFmtId="0" fontId="9" fillId="0" borderId="7" xfId="0" applyFont="1" applyBorder="1" applyAlignment="1" applyProtection="1">
      <alignment horizontal="distributed" vertical="center"/>
      <protection hidden="1"/>
    </xf>
    <xf numFmtId="49" fontId="9" fillId="0" borderId="0" xfId="0" quotePrefix="1" applyNumberFormat="1" applyFont="1" applyAlignment="1" applyProtection="1">
      <alignment horizontal="right" vertical="center"/>
      <protection hidden="1"/>
    </xf>
    <xf numFmtId="0" fontId="9" fillId="0" borderId="0" xfId="0" applyFont="1" applyAlignment="1" applyProtection="1">
      <alignment horizontal="left" vertical="center"/>
      <protection hidden="1"/>
    </xf>
    <xf numFmtId="0" fontId="9" fillId="0" borderId="0" xfId="0" applyFont="1" applyAlignment="1" applyProtection="1">
      <alignment vertical="center" shrinkToFit="1"/>
      <protection hidden="1"/>
    </xf>
    <xf numFmtId="0" fontId="9" fillId="0" borderId="22" xfId="0" applyFont="1" applyBorder="1" applyProtection="1">
      <alignment vertical="center"/>
      <protection hidden="1"/>
    </xf>
    <xf numFmtId="0" fontId="9" fillId="0" borderId="26" xfId="0" applyFont="1" applyBorder="1" applyProtection="1">
      <alignment vertical="center"/>
      <protection hidden="1"/>
    </xf>
    <xf numFmtId="0" fontId="9" fillId="0" borderId="27" xfId="0" applyFont="1" applyBorder="1" applyAlignment="1" applyProtection="1">
      <alignment horizontal="center" vertical="center"/>
      <protection hidden="1"/>
    </xf>
    <xf numFmtId="0" fontId="9" fillId="0" borderId="22" xfId="0" applyFont="1" applyBorder="1" applyAlignment="1" applyProtection="1">
      <alignment horizontal="center" vertical="center"/>
      <protection hidden="1"/>
    </xf>
    <xf numFmtId="0" fontId="9" fillId="0" borderId="28" xfId="0" applyFont="1" applyBorder="1" applyProtection="1">
      <alignment vertical="center"/>
      <protection hidden="1"/>
    </xf>
    <xf numFmtId="0" fontId="9" fillId="0" borderId="12" xfId="0" applyFont="1" applyBorder="1" applyProtection="1">
      <alignment vertical="center"/>
      <protection hidden="1"/>
    </xf>
    <xf numFmtId="0" fontId="9" fillId="0" borderId="6" xfId="0" applyFont="1" applyBorder="1" applyProtection="1">
      <alignment vertical="center"/>
      <protection hidden="1"/>
    </xf>
    <xf numFmtId="177" fontId="9" fillId="0" borderId="1" xfId="0" applyNumberFormat="1" applyFont="1" applyBorder="1" applyAlignment="1" applyProtection="1">
      <alignment horizontal="distributed" vertical="center"/>
      <protection hidden="1"/>
    </xf>
    <xf numFmtId="177" fontId="9" fillId="0" borderId="2" xfId="0" applyNumberFormat="1" applyFont="1" applyBorder="1" applyAlignment="1" applyProtection="1">
      <alignment horizontal="distributed" vertical="center"/>
      <protection hidden="1"/>
    </xf>
    <xf numFmtId="0" fontId="9" fillId="0" borderId="3" xfId="0" applyFont="1" applyBorder="1" applyProtection="1">
      <alignment vertical="center"/>
      <protection hidden="1"/>
    </xf>
    <xf numFmtId="0" fontId="9" fillId="0" borderId="4" xfId="0" applyFont="1" applyBorder="1" applyAlignment="1" applyProtection="1">
      <alignment vertical="center" shrinkToFit="1"/>
      <protection hidden="1"/>
    </xf>
    <xf numFmtId="0" fontId="9" fillId="0" borderId="4" xfId="0" applyFont="1" applyBorder="1" applyAlignment="1" applyProtection="1">
      <alignment vertical="center" wrapText="1"/>
      <protection hidden="1"/>
    </xf>
    <xf numFmtId="0" fontId="9" fillId="0" borderId="7" xfId="0" applyFont="1" applyBorder="1" applyAlignment="1" applyProtection="1">
      <alignment vertical="center" shrinkToFit="1"/>
      <protection hidden="1"/>
    </xf>
    <xf numFmtId="0" fontId="9" fillId="0" borderId="14" xfId="0" applyFont="1" applyBorder="1" applyProtection="1">
      <alignment vertical="center"/>
      <protection hidden="1"/>
    </xf>
    <xf numFmtId="0" fontId="9" fillId="0" borderId="25" xfId="0" applyFont="1" applyBorder="1" applyProtection="1">
      <alignment vertical="center"/>
      <protection hidden="1"/>
    </xf>
    <xf numFmtId="0" fontId="9" fillId="0" borderId="17" xfId="0" applyFont="1" applyBorder="1" applyProtection="1">
      <alignment vertical="center"/>
      <protection hidden="1"/>
    </xf>
    <xf numFmtId="0" fontId="9" fillId="0" borderId="27" xfId="0" applyFont="1" applyBorder="1" applyProtection="1">
      <alignment vertical="center"/>
      <protection hidden="1"/>
    </xf>
    <xf numFmtId="0" fontId="9" fillId="0" borderId="37" xfId="0" applyFont="1" applyBorder="1" applyProtection="1">
      <alignment vertical="center"/>
      <protection hidden="1"/>
    </xf>
    <xf numFmtId="0" fontId="9" fillId="0" borderId="3" xfId="0" applyFont="1" applyBorder="1" applyAlignment="1" applyProtection="1">
      <alignment horizontal="center" vertical="center"/>
      <protection hidden="1"/>
    </xf>
    <xf numFmtId="0" fontId="9" fillId="0" borderId="0" xfId="0" applyFont="1" applyAlignment="1" applyProtection="1">
      <alignment vertical="center" wrapText="1"/>
      <protection hidden="1"/>
    </xf>
    <xf numFmtId="177" fontId="9" fillId="0" borderId="4" xfId="0" applyNumberFormat="1" applyFont="1" applyBorder="1" applyAlignment="1" applyProtection="1">
      <alignment horizontal="distributed" vertical="center"/>
      <protection hidden="1"/>
    </xf>
    <xf numFmtId="177" fontId="9" fillId="0" borderId="0" xfId="0" applyNumberFormat="1" applyFont="1" applyAlignment="1" applyProtection="1">
      <alignment horizontal="distributed" vertical="center"/>
      <protection hidden="1"/>
    </xf>
    <xf numFmtId="177" fontId="9" fillId="0" borderId="4" xfId="0" applyNumberFormat="1" applyFont="1" applyBorder="1" applyAlignment="1" applyProtection="1">
      <alignment vertical="top"/>
      <protection hidden="1"/>
    </xf>
    <xf numFmtId="0" fontId="0" fillId="0" borderId="13" xfId="0" applyBorder="1" applyAlignment="1" applyProtection="1">
      <alignment horizontal="distributed" vertical="center" indent="1"/>
      <protection hidden="1"/>
    </xf>
    <xf numFmtId="0" fontId="16" fillId="2" borderId="0" xfId="0" applyFont="1" applyFill="1" applyProtection="1">
      <alignment vertical="center"/>
      <protection hidden="1"/>
    </xf>
    <xf numFmtId="0" fontId="16" fillId="2" borderId="0" xfId="0" applyFont="1" applyFill="1" applyAlignment="1" applyProtection="1">
      <alignment horizontal="center" vertical="center"/>
      <protection hidden="1"/>
    </xf>
    <xf numFmtId="49" fontId="19" fillId="2" borderId="0" xfId="0" applyNumberFormat="1" applyFont="1" applyFill="1" applyAlignment="1" applyProtection="1">
      <alignment horizontal="center" vertical="center" wrapText="1"/>
      <protection hidden="1"/>
    </xf>
    <xf numFmtId="0" fontId="19" fillId="2" borderId="0" xfId="0" applyFont="1" applyFill="1" applyAlignment="1" applyProtection="1">
      <alignment horizontal="center" vertical="center"/>
      <protection hidden="1"/>
    </xf>
    <xf numFmtId="0" fontId="16" fillId="2" borderId="22" xfId="0" applyFont="1" applyFill="1" applyBorder="1" applyProtection="1">
      <alignment vertical="center"/>
      <protection hidden="1"/>
    </xf>
    <xf numFmtId="0" fontId="16" fillId="2" borderId="37" xfId="0" applyFont="1" applyFill="1" applyBorder="1" applyProtection="1">
      <alignment vertical="center"/>
      <protection hidden="1"/>
    </xf>
    <xf numFmtId="0" fontId="16" fillId="2" borderId="38" xfId="0" applyFont="1" applyFill="1" applyBorder="1" applyProtection="1">
      <alignment vertical="center"/>
      <protection hidden="1"/>
    </xf>
    <xf numFmtId="0" fontId="16" fillId="2" borderId="14" xfId="0" applyFont="1" applyFill="1" applyBorder="1" applyProtection="1">
      <alignment vertical="center"/>
      <protection hidden="1"/>
    </xf>
    <xf numFmtId="0" fontId="25" fillId="2" borderId="37" xfId="0" applyFont="1" applyFill="1" applyBorder="1" applyAlignment="1" applyProtection="1">
      <alignment horizontal="center" vertical="center"/>
      <protection hidden="1"/>
    </xf>
    <xf numFmtId="0" fontId="25" fillId="2" borderId="35" xfId="0" applyFont="1" applyFill="1" applyBorder="1" applyAlignment="1" applyProtection="1">
      <alignment horizontal="center" vertical="center" textRotation="255"/>
      <protection hidden="1"/>
    </xf>
    <xf numFmtId="0" fontId="25" fillId="2" borderId="0" xfId="0" applyFont="1" applyFill="1" applyAlignment="1" applyProtection="1">
      <alignment horizontal="center" vertical="center"/>
      <protection hidden="1"/>
    </xf>
    <xf numFmtId="0" fontId="25" fillId="2" borderId="22" xfId="0" applyFont="1" applyFill="1" applyBorder="1" applyAlignment="1" applyProtection="1">
      <alignment horizontal="center" vertical="center"/>
      <protection hidden="1"/>
    </xf>
    <xf numFmtId="0" fontId="25" fillId="2" borderId="28" xfId="0" applyFont="1" applyFill="1" applyBorder="1" applyAlignment="1" applyProtection="1">
      <alignment horizontal="center" vertical="center"/>
      <protection hidden="1"/>
    </xf>
    <xf numFmtId="0" fontId="25" fillId="2" borderId="35" xfId="0" applyFont="1" applyFill="1" applyBorder="1" applyAlignment="1" applyProtection="1">
      <alignment horizontal="center" vertical="center"/>
      <protection hidden="1"/>
    </xf>
    <xf numFmtId="0" fontId="25" fillId="2" borderId="39" xfId="0" applyFont="1" applyFill="1" applyBorder="1" applyAlignment="1" applyProtection="1">
      <alignment horizontal="center" vertical="center"/>
      <protection hidden="1"/>
    </xf>
    <xf numFmtId="0" fontId="25" fillId="2" borderId="40" xfId="0" applyFont="1" applyFill="1" applyBorder="1" applyAlignment="1" applyProtection="1">
      <alignment horizontal="center" vertical="center"/>
      <protection hidden="1"/>
    </xf>
    <xf numFmtId="0" fontId="25" fillId="2" borderId="35" xfId="0" applyFont="1" applyFill="1" applyBorder="1" applyAlignment="1" applyProtection="1">
      <alignment horizontal="center" vertical="center" wrapText="1"/>
      <protection hidden="1"/>
    </xf>
    <xf numFmtId="0" fontId="25" fillId="2" borderId="28" xfId="0" applyFont="1" applyFill="1" applyBorder="1" applyProtection="1">
      <alignment vertical="center"/>
      <protection hidden="1"/>
    </xf>
    <xf numFmtId="0" fontId="26" fillId="2" borderId="22" xfId="0" applyFont="1" applyFill="1" applyBorder="1" applyAlignment="1" applyProtection="1">
      <alignment horizontal="center" vertical="center"/>
      <protection locked="0" hidden="1"/>
    </xf>
    <xf numFmtId="0" fontId="25" fillId="2" borderId="37" xfId="0" applyFont="1" applyFill="1" applyBorder="1" applyProtection="1">
      <alignment vertical="center"/>
      <protection hidden="1"/>
    </xf>
    <xf numFmtId="0" fontId="28" fillId="2" borderId="42" xfId="0" applyFont="1" applyFill="1" applyBorder="1" applyAlignment="1" applyProtection="1">
      <alignment vertical="center" textRotation="255"/>
      <protection locked="0" hidden="1"/>
    </xf>
    <xf numFmtId="0" fontId="25" fillId="2" borderId="42" xfId="0" applyFont="1" applyFill="1" applyBorder="1" applyProtection="1">
      <alignment vertical="center"/>
      <protection hidden="1"/>
    </xf>
    <xf numFmtId="0" fontId="25" fillId="2" borderId="9" xfId="0" applyFont="1" applyFill="1" applyBorder="1" applyProtection="1">
      <alignment vertical="center"/>
      <protection hidden="1"/>
    </xf>
    <xf numFmtId="0" fontId="25" fillId="2" borderId="0" xfId="0" applyFont="1" applyFill="1" applyProtection="1">
      <alignment vertical="center"/>
      <protection hidden="1"/>
    </xf>
    <xf numFmtId="0" fontId="30" fillId="2" borderId="0" xfId="0" applyFont="1" applyFill="1" applyProtection="1">
      <alignment vertical="center"/>
      <protection hidden="1"/>
    </xf>
    <xf numFmtId="0" fontId="2" fillId="0" borderId="55" xfId="0" applyFont="1" applyBorder="1" applyAlignment="1" applyProtection="1">
      <alignment horizontal="left" vertical="center" indent="1" shrinkToFit="1"/>
      <protection locked="0"/>
    </xf>
    <xf numFmtId="0" fontId="25" fillId="2" borderId="43" xfId="0" applyFont="1" applyFill="1" applyBorder="1" applyAlignment="1" applyProtection="1">
      <alignment horizontal="center" vertical="center"/>
      <protection hidden="1"/>
    </xf>
    <xf numFmtId="0" fontId="25" fillId="2" borderId="47" xfId="0" applyFont="1" applyFill="1" applyBorder="1" applyAlignment="1" applyProtection="1">
      <alignment horizontal="center" vertical="center"/>
      <protection hidden="1"/>
    </xf>
    <xf numFmtId="0" fontId="29" fillId="2" borderId="37" xfId="1" applyFont="1" applyFill="1" applyBorder="1" applyProtection="1">
      <alignment vertical="center"/>
      <protection hidden="1"/>
    </xf>
    <xf numFmtId="0" fontId="29" fillId="2" borderId="38" xfId="1" applyFont="1" applyFill="1" applyBorder="1" applyProtection="1">
      <alignment vertical="center"/>
      <protection hidden="1"/>
    </xf>
    <xf numFmtId="0" fontId="30" fillId="2" borderId="37" xfId="0" applyFont="1" applyFill="1" applyBorder="1" applyAlignment="1" applyProtection="1">
      <alignment horizontal="left" vertical="center"/>
      <protection hidden="1"/>
    </xf>
    <xf numFmtId="0" fontId="32" fillId="0" borderId="0" xfId="0" applyFont="1" applyProtection="1">
      <alignment vertical="center"/>
      <protection hidden="1"/>
    </xf>
    <xf numFmtId="0" fontId="33" fillId="0" borderId="0" xfId="0" applyFont="1" applyProtection="1">
      <alignment vertical="center"/>
      <protection hidden="1"/>
    </xf>
    <xf numFmtId="0" fontId="33" fillId="0" borderId="0" xfId="0" applyFont="1" applyAlignment="1" applyProtection="1">
      <alignment horizontal="right" vertical="center"/>
      <protection hidden="1"/>
    </xf>
    <xf numFmtId="0" fontId="34" fillId="0" borderId="0" xfId="0" applyFont="1" applyProtection="1">
      <alignment vertical="center"/>
      <protection hidden="1"/>
    </xf>
    <xf numFmtId="0" fontId="34" fillId="0" borderId="0" xfId="0" applyFont="1" applyAlignment="1" applyProtection="1">
      <alignment horizontal="right" vertical="center"/>
      <protection hidden="1"/>
    </xf>
    <xf numFmtId="0" fontId="35" fillId="0" borderId="0" xfId="0" applyFont="1" applyAlignment="1" applyProtection="1">
      <alignment horizontal="right" vertical="center"/>
      <protection hidden="1"/>
    </xf>
    <xf numFmtId="0" fontId="36" fillId="0" borderId="0" xfId="0" applyFont="1" applyAlignment="1" applyProtection="1">
      <alignment horizontal="center" vertical="center"/>
      <protection hidden="1"/>
    </xf>
    <xf numFmtId="0" fontId="37" fillId="0" borderId="0" xfId="0" applyFont="1" applyAlignment="1" applyProtection="1">
      <alignment horizontal="center" vertical="center"/>
      <protection hidden="1"/>
    </xf>
    <xf numFmtId="0" fontId="36" fillId="0" borderId="0" xfId="0" applyFont="1" applyProtection="1">
      <alignment vertical="center"/>
      <protection hidden="1"/>
    </xf>
    <xf numFmtId="0" fontId="34" fillId="0" borderId="0" xfId="0" applyFont="1" applyAlignment="1" applyProtection="1">
      <alignment horizontal="center" vertical="center"/>
      <protection hidden="1"/>
    </xf>
    <xf numFmtId="0" fontId="39" fillId="0" borderId="0" xfId="0" applyFont="1" applyProtection="1">
      <alignment vertical="center"/>
      <protection hidden="1"/>
    </xf>
    <xf numFmtId="0" fontId="40" fillId="0" borderId="0" xfId="0" applyFont="1" applyAlignment="1" applyProtection="1">
      <alignment horizontal="right" vertical="center"/>
      <protection hidden="1"/>
    </xf>
    <xf numFmtId="0" fontId="32" fillId="0" borderId="22" xfId="0" applyFont="1" applyBorder="1" applyProtection="1">
      <alignment vertical="center"/>
      <protection hidden="1"/>
    </xf>
    <xf numFmtId="0" fontId="33" fillId="0" borderId="0" xfId="0" applyFont="1" applyAlignment="1" applyProtection="1">
      <alignment horizontal="right" vertical="top"/>
      <protection hidden="1"/>
    </xf>
    <xf numFmtId="0" fontId="41" fillId="0" borderId="0" xfId="0" applyFont="1" applyProtection="1">
      <alignment vertical="center"/>
      <protection hidden="1"/>
    </xf>
    <xf numFmtId="0" fontId="42" fillId="0" borderId="0" xfId="0" applyFont="1" applyAlignment="1" applyProtection="1">
      <alignment horizontal="center" vertical="center"/>
      <protection hidden="1"/>
    </xf>
    <xf numFmtId="0" fontId="34" fillId="0" borderId="9" xfId="0" applyFont="1" applyBorder="1" applyAlignment="1" applyProtection="1">
      <alignment horizontal="center" vertical="center"/>
      <protection hidden="1"/>
    </xf>
    <xf numFmtId="0" fontId="34" fillId="0" borderId="10" xfId="0" applyFont="1" applyBorder="1" applyProtection="1">
      <alignment vertical="center"/>
      <protection hidden="1"/>
    </xf>
    <xf numFmtId="0" fontId="43" fillId="0" borderId="12" xfId="0" applyFont="1" applyBorder="1" applyAlignment="1" applyProtection="1">
      <alignment horizontal="right"/>
      <protection hidden="1"/>
    </xf>
    <xf numFmtId="0" fontId="34" fillId="0" borderId="10" xfId="0" applyFont="1" applyBorder="1" applyAlignment="1" applyProtection="1">
      <alignment horizontal="center" vertical="center"/>
      <protection hidden="1"/>
    </xf>
    <xf numFmtId="0" fontId="34" fillId="0" borderId="11" xfId="0" applyFont="1" applyBorder="1" applyProtection="1">
      <alignment vertical="center"/>
      <protection hidden="1"/>
    </xf>
    <xf numFmtId="0" fontId="34" fillId="0" borderId="14" xfId="0" applyFont="1" applyBorder="1" applyAlignment="1" applyProtection="1">
      <alignment horizontal="center" vertical="center"/>
      <protection hidden="1"/>
    </xf>
    <xf numFmtId="0" fontId="34" fillId="0" borderId="0" xfId="0" applyFont="1" applyAlignment="1" applyProtection="1">
      <alignment horizontal="distributed" vertical="center"/>
      <protection hidden="1"/>
    </xf>
    <xf numFmtId="0" fontId="34" fillId="0" borderId="15" xfId="0" applyFont="1" applyBorder="1" applyAlignment="1" applyProtection="1">
      <alignment horizontal="center" vertical="center"/>
      <protection hidden="1"/>
    </xf>
    <xf numFmtId="0" fontId="34" fillId="0" borderId="0" xfId="0" applyFont="1" applyAlignment="1" applyProtection="1">
      <alignment horizontal="center" vertical="center" wrapText="1"/>
      <protection hidden="1"/>
    </xf>
    <xf numFmtId="0" fontId="34" fillId="0" borderId="18" xfId="0" applyFont="1" applyBorder="1" applyProtection="1">
      <alignment vertical="center"/>
      <protection hidden="1"/>
    </xf>
    <xf numFmtId="0" fontId="34" fillId="0" borderId="16" xfId="0" applyFont="1" applyBorder="1" applyAlignment="1" applyProtection="1">
      <alignment horizontal="center" vertical="center"/>
      <protection hidden="1"/>
    </xf>
    <xf numFmtId="0" fontId="34" fillId="0" borderId="7" xfId="0" applyFont="1" applyBorder="1" applyProtection="1">
      <alignment vertical="center"/>
      <protection hidden="1"/>
    </xf>
    <xf numFmtId="0" fontId="34" fillId="0" borderId="8" xfId="0" applyFont="1" applyBorder="1" applyProtection="1">
      <alignment vertical="center"/>
      <protection hidden="1"/>
    </xf>
    <xf numFmtId="0" fontId="34" fillId="0" borderId="7" xfId="0" applyFont="1" applyBorder="1" applyAlignment="1" applyProtection="1">
      <alignment horizontal="center" vertical="center" wrapText="1"/>
      <protection hidden="1"/>
    </xf>
    <xf numFmtId="0" fontId="34" fillId="0" borderId="7" xfId="0" applyFont="1" applyBorder="1" applyAlignment="1" applyProtection="1">
      <alignment horizontal="center" vertical="center"/>
      <protection hidden="1"/>
    </xf>
    <xf numFmtId="0" fontId="34" fillId="0" borderId="19" xfId="0" applyFont="1" applyBorder="1" applyProtection="1">
      <alignment vertical="center"/>
      <protection hidden="1"/>
    </xf>
    <xf numFmtId="0" fontId="34" fillId="0" borderId="20" xfId="0" applyFont="1" applyBorder="1" applyAlignment="1" applyProtection="1">
      <alignment horizontal="center" vertical="center"/>
      <protection hidden="1"/>
    </xf>
    <xf numFmtId="0" fontId="34" fillId="0" borderId="4" xfId="0" applyFont="1" applyBorder="1" applyAlignment="1" applyProtection="1">
      <alignment horizontal="distributed" vertical="center"/>
      <protection hidden="1"/>
    </xf>
    <xf numFmtId="0" fontId="34" fillId="0" borderId="5" xfId="0" applyFont="1" applyBorder="1" applyAlignment="1" applyProtection="1">
      <alignment horizontal="center" vertical="center"/>
      <protection hidden="1"/>
    </xf>
    <xf numFmtId="0" fontId="34" fillId="0" borderId="4" xfId="0" applyFont="1" applyBorder="1" applyProtection="1">
      <alignment vertical="center"/>
      <protection hidden="1"/>
    </xf>
    <xf numFmtId="0" fontId="34" fillId="0" borderId="21" xfId="0" applyFont="1" applyBorder="1" applyProtection="1">
      <alignment vertical="center"/>
      <protection hidden="1"/>
    </xf>
    <xf numFmtId="0" fontId="34" fillId="0" borderId="16" xfId="0" applyFont="1" applyBorder="1" applyProtection="1">
      <alignment vertical="center"/>
      <protection hidden="1"/>
    </xf>
    <xf numFmtId="0" fontId="34" fillId="0" borderId="7" xfId="0" applyFont="1" applyBorder="1" applyAlignment="1" applyProtection="1">
      <alignment horizontal="right" vertical="center"/>
      <protection hidden="1"/>
    </xf>
    <xf numFmtId="0" fontId="34" fillId="0" borderId="20" xfId="0" applyFont="1" applyBorder="1" applyProtection="1">
      <alignment vertical="center"/>
      <protection hidden="1"/>
    </xf>
    <xf numFmtId="0" fontId="34" fillId="0" borderId="5" xfId="0" applyFont="1" applyBorder="1" applyProtection="1">
      <alignment vertical="center"/>
      <protection hidden="1"/>
    </xf>
    <xf numFmtId="176" fontId="34" fillId="0" borderId="4" xfId="0" applyNumberFormat="1" applyFont="1" applyBorder="1" applyAlignment="1" applyProtection="1">
      <alignment horizontal="center" vertical="center"/>
      <protection hidden="1"/>
    </xf>
    <xf numFmtId="0" fontId="34" fillId="0" borderId="7" xfId="0" applyFont="1" applyBorder="1" applyAlignment="1" applyProtection="1">
      <alignment horizontal="left" vertical="center"/>
      <protection hidden="1"/>
    </xf>
    <xf numFmtId="0" fontId="34" fillId="0" borderId="4" xfId="0" applyFont="1" applyBorder="1" applyAlignment="1" applyProtection="1">
      <alignment horizontal="center" vertical="center" wrapText="1"/>
      <protection hidden="1"/>
    </xf>
    <xf numFmtId="0" fontId="34" fillId="0" borderId="1" xfId="0" applyFont="1" applyBorder="1" applyAlignment="1" applyProtection="1">
      <alignment horizontal="center" vertical="center"/>
      <protection hidden="1"/>
    </xf>
    <xf numFmtId="0" fontId="34" fillId="0" borderId="2" xfId="0" applyFont="1" applyBorder="1" applyProtection="1">
      <alignment vertical="center"/>
      <protection hidden="1"/>
    </xf>
    <xf numFmtId="0" fontId="34" fillId="0" borderId="17" xfId="0" applyFont="1" applyBorder="1" applyAlignment="1" applyProtection="1">
      <alignment horizontal="center" vertical="center"/>
      <protection hidden="1"/>
    </xf>
    <xf numFmtId="0" fontId="34" fillId="0" borderId="4" xfId="0" applyFont="1" applyBorder="1" applyAlignment="1" applyProtection="1">
      <alignment horizontal="center" vertical="center"/>
      <protection hidden="1"/>
    </xf>
    <xf numFmtId="0" fontId="34" fillId="0" borderId="15" xfId="0" applyFont="1" applyBorder="1" applyProtection="1">
      <alignment vertical="center"/>
      <protection hidden="1"/>
    </xf>
    <xf numFmtId="0" fontId="34" fillId="0" borderId="8" xfId="0" applyFont="1" applyBorder="1" applyAlignment="1" applyProtection="1">
      <alignment horizontal="center" vertical="center"/>
      <protection hidden="1"/>
    </xf>
    <xf numFmtId="0" fontId="34" fillId="0" borderId="6" xfId="0" applyFont="1" applyBorder="1" applyAlignment="1" applyProtection="1">
      <alignment horizontal="center" vertical="center"/>
      <protection hidden="1"/>
    </xf>
    <xf numFmtId="49" fontId="34" fillId="0" borderId="7" xfId="0" quotePrefix="1" applyNumberFormat="1" applyFont="1" applyBorder="1" applyAlignment="1" applyProtection="1">
      <alignment horizontal="right" vertical="center"/>
      <protection hidden="1"/>
    </xf>
    <xf numFmtId="0" fontId="34" fillId="0" borderId="23" xfId="0" applyFont="1" applyBorder="1" applyAlignment="1" applyProtection="1">
      <alignment horizontal="distributed" vertical="center"/>
      <protection hidden="1"/>
    </xf>
    <xf numFmtId="0" fontId="34" fillId="0" borderId="7" xfId="0" applyFont="1" applyBorder="1" applyAlignment="1" applyProtection="1">
      <alignment horizontal="distributed" vertical="center"/>
      <protection hidden="1"/>
    </xf>
    <xf numFmtId="49" fontId="34" fillId="0" borderId="0" xfId="0" quotePrefix="1" applyNumberFormat="1" applyFont="1" applyAlignment="1" applyProtection="1">
      <alignment horizontal="right" vertical="center"/>
      <protection hidden="1"/>
    </xf>
    <xf numFmtId="0" fontId="34" fillId="0" borderId="0" xfId="0" applyFont="1" applyAlignment="1" applyProtection="1">
      <alignment horizontal="left" vertical="center"/>
      <protection hidden="1"/>
    </xf>
    <xf numFmtId="0" fontId="34" fillId="0" borderId="4" xfId="0" applyFont="1" applyBorder="1" applyAlignment="1" applyProtection="1">
      <alignment vertical="center" shrinkToFit="1"/>
      <protection hidden="1"/>
    </xf>
    <xf numFmtId="0" fontId="34" fillId="0" borderId="0" xfId="0" applyFont="1" applyAlignment="1" applyProtection="1">
      <alignment vertical="center" shrinkToFit="1"/>
      <protection hidden="1"/>
    </xf>
    <xf numFmtId="0" fontId="34" fillId="0" borderId="7" xfId="0" applyFont="1" applyBorder="1" applyAlignment="1" applyProtection="1">
      <alignment vertical="center" shrinkToFit="1"/>
      <protection hidden="1"/>
    </xf>
    <xf numFmtId="0" fontId="34" fillId="0" borderId="22" xfId="0" applyFont="1" applyBorder="1" applyProtection="1">
      <alignment vertical="center"/>
      <protection hidden="1"/>
    </xf>
    <xf numFmtId="0" fontId="34" fillId="0" borderId="26" xfId="0" applyFont="1" applyBorder="1" applyProtection="1">
      <alignment vertical="center"/>
      <protection hidden="1"/>
    </xf>
    <xf numFmtId="0" fontId="34" fillId="0" borderId="27" xfId="0" applyFont="1" applyBorder="1" applyAlignment="1" applyProtection="1">
      <alignment horizontal="center" vertical="center"/>
      <protection hidden="1"/>
    </xf>
    <xf numFmtId="0" fontId="34" fillId="0" borderId="22" xfId="0" applyFont="1" applyBorder="1" applyAlignment="1" applyProtection="1">
      <alignment horizontal="center" vertical="center"/>
      <protection hidden="1"/>
    </xf>
    <xf numFmtId="0" fontId="34" fillId="0" borderId="28" xfId="0" applyFont="1" applyBorder="1" applyProtection="1">
      <alignment vertical="center"/>
      <protection hidden="1"/>
    </xf>
    <xf numFmtId="0" fontId="34" fillId="0" borderId="12" xfId="0" applyFont="1" applyBorder="1" applyProtection="1">
      <alignment vertical="center"/>
      <protection hidden="1"/>
    </xf>
    <xf numFmtId="177" fontId="34" fillId="0" borderId="1" xfId="0" applyNumberFormat="1" applyFont="1" applyBorder="1" applyAlignment="1" applyProtection="1">
      <alignment horizontal="distributed" vertical="center"/>
      <protection hidden="1"/>
    </xf>
    <xf numFmtId="177" fontId="34" fillId="0" borderId="2" xfId="0" applyNumberFormat="1" applyFont="1" applyBorder="1" applyAlignment="1" applyProtection="1">
      <alignment horizontal="distributed" vertical="center"/>
      <protection hidden="1"/>
    </xf>
    <xf numFmtId="0" fontId="34" fillId="0" borderId="3" xfId="0" applyFont="1" applyBorder="1" applyProtection="1">
      <alignment vertical="center"/>
      <protection hidden="1"/>
    </xf>
    <xf numFmtId="0" fontId="34" fillId="0" borderId="4" xfId="0" applyFont="1" applyBorder="1" applyAlignment="1" applyProtection="1">
      <alignment vertical="center" wrapText="1"/>
      <protection hidden="1"/>
    </xf>
    <xf numFmtId="0" fontId="34" fillId="0" borderId="6" xfId="0" applyFont="1" applyBorder="1" applyProtection="1">
      <alignment vertical="center"/>
      <protection hidden="1"/>
    </xf>
    <xf numFmtId="0" fontId="47" fillId="0" borderId="13" xfId="0" applyFont="1" applyBorder="1" applyAlignment="1" applyProtection="1">
      <alignment horizontal="distributed" vertical="center" indent="1"/>
      <protection hidden="1"/>
    </xf>
    <xf numFmtId="0" fontId="34" fillId="0" borderId="3" xfId="0" applyFont="1" applyBorder="1" applyAlignment="1" applyProtection="1">
      <alignment horizontal="center" vertical="center"/>
      <protection hidden="1"/>
    </xf>
    <xf numFmtId="0" fontId="34" fillId="0" borderId="0" xfId="0" applyFont="1" applyAlignment="1" applyProtection="1">
      <alignment vertical="center" wrapText="1"/>
      <protection hidden="1"/>
    </xf>
    <xf numFmtId="0" fontId="34" fillId="0" borderId="17" xfId="0" applyFont="1" applyBorder="1" applyProtection="1">
      <alignment vertical="center"/>
      <protection hidden="1"/>
    </xf>
    <xf numFmtId="0" fontId="34" fillId="0" borderId="14" xfId="0" applyFont="1" applyBorder="1" applyProtection="1">
      <alignment vertical="center"/>
      <protection hidden="1"/>
    </xf>
    <xf numFmtId="0" fontId="34" fillId="0" borderId="25" xfId="0" applyFont="1" applyBorder="1" applyProtection="1">
      <alignment vertical="center"/>
      <protection hidden="1"/>
    </xf>
    <xf numFmtId="0" fontId="34" fillId="0" borderId="27" xfId="0" applyFont="1" applyBorder="1" applyProtection="1">
      <alignment vertical="center"/>
      <protection hidden="1"/>
    </xf>
    <xf numFmtId="0" fontId="34" fillId="0" borderId="37" xfId="0" applyFont="1" applyBorder="1" applyProtection="1">
      <alignment vertical="center"/>
      <protection hidden="1"/>
    </xf>
    <xf numFmtId="177" fontId="34" fillId="0" borderId="0" xfId="0" applyNumberFormat="1" applyFont="1" applyAlignment="1" applyProtection="1">
      <alignment horizontal="distributed" vertical="center"/>
      <protection hidden="1"/>
    </xf>
    <xf numFmtId="177" fontId="34" fillId="0" borderId="4" xfId="0" applyNumberFormat="1" applyFont="1" applyBorder="1" applyAlignment="1" applyProtection="1">
      <alignment vertical="top"/>
      <protection hidden="1"/>
    </xf>
    <xf numFmtId="177" fontId="34" fillId="0" borderId="4" xfId="0" applyNumberFormat="1" applyFont="1" applyBorder="1" applyAlignment="1" applyProtection="1">
      <alignment horizontal="distributed" vertical="center"/>
      <protection hidden="1"/>
    </xf>
    <xf numFmtId="0" fontId="49" fillId="0" borderId="4" xfId="0" applyFont="1" applyBorder="1" applyProtection="1">
      <alignment vertical="center"/>
      <protection hidden="1"/>
    </xf>
    <xf numFmtId="0" fontId="50" fillId="2" borderId="0" xfId="0" applyFont="1" applyFill="1" applyProtection="1">
      <alignment vertical="center"/>
      <protection hidden="1"/>
    </xf>
    <xf numFmtId="0" fontId="17" fillId="2" borderId="0" xfId="0" applyFont="1" applyFill="1" applyProtection="1">
      <alignment vertical="center"/>
      <protection hidden="1"/>
    </xf>
    <xf numFmtId="0" fontId="16" fillId="2" borderId="35" xfId="0" applyFont="1" applyFill="1" applyBorder="1" applyProtection="1">
      <alignment vertical="center"/>
      <protection locked="0" hidden="1"/>
    </xf>
    <xf numFmtId="0" fontId="2" fillId="2" borderId="40" xfId="0" applyFont="1" applyFill="1" applyBorder="1" applyProtection="1">
      <alignment vertical="center"/>
      <protection hidden="1"/>
    </xf>
    <xf numFmtId="0" fontId="16" fillId="2" borderId="0" xfId="0" applyFont="1" applyFill="1" applyAlignment="1" applyProtection="1">
      <alignment vertical="center" wrapText="1"/>
      <protection hidden="1"/>
    </xf>
    <xf numFmtId="0" fontId="51" fillId="2" borderId="0" xfId="0" applyFont="1" applyFill="1" applyProtection="1">
      <alignment vertical="center"/>
      <protection hidden="1"/>
    </xf>
    <xf numFmtId="0" fontId="16" fillId="2" borderId="0" xfId="0" applyFont="1" applyFill="1" applyProtection="1">
      <alignment vertical="center"/>
      <protection locked="0" hidden="1"/>
    </xf>
    <xf numFmtId="0" fontId="53" fillId="2" borderId="0" xfId="0" applyFont="1" applyFill="1" applyAlignment="1" applyProtection="1">
      <alignment horizontal="center" vertical="center"/>
      <protection hidden="1"/>
    </xf>
    <xf numFmtId="0" fontId="54" fillId="2" borderId="0" xfId="0" applyFont="1" applyFill="1" applyProtection="1">
      <alignment vertical="center"/>
      <protection hidden="1"/>
    </xf>
    <xf numFmtId="0" fontId="53" fillId="2" borderId="0" xfId="0" applyFont="1" applyFill="1" applyProtection="1">
      <alignment vertical="center"/>
      <protection hidden="1"/>
    </xf>
    <xf numFmtId="0" fontId="56" fillId="2" borderId="0" xfId="0" applyFont="1" applyFill="1" applyAlignment="1">
      <alignment horizontal="center" vertical="center"/>
    </xf>
    <xf numFmtId="0" fontId="25" fillId="2" borderId="65" xfId="0" applyFont="1" applyFill="1" applyBorder="1" applyAlignment="1" applyProtection="1">
      <alignment horizontal="center" vertical="center"/>
      <protection hidden="1"/>
    </xf>
    <xf numFmtId="0" fontId="25" fillId="2" borderId="66" xfId="0" applyFont="1" applyFill="1" applyBorder="1" applyAlignment="1" applyProtection="1">
      <alignment horizontal="center" vertical="center"/>
      <protection hidden="1"/>
    </xf>
    <xf numFmtId="0" fontId="25" fillId="2" borderId="67" xfId="0" applyFont="1" applyFill="1" applyBorder="1" applyAlignment="1" applyProtection="1">
      <alignment horizontal="center" vertical="center"/>
      <protection hidden="1"/>
    </xf>
    <xf numFmtId="0" fontId="29" fillId="2" borderId="0" xfId="1" applyFont="1" applyFill="1" applyBorder="1" applyProtection="1">
      <alignment vertical="center"/>
      <protection hidden="1"/>
    </xf>
    <xf numFmtId="0" fontId="2" fillId="2" borderId="0" xfId="0" applyFont="1" applyFill="1" applyAlignment="1" applyProtection="1">
      <alignment horizontal="left" vertical="center" indent="1" shrinkToFit="1"/>
      <protection hidden="1"/>
    </xf>
    <xf numFmtId="0" fontId="31" fillId="2" borderId="0" xfId="1" applyFont="1" applyFill="1" applyBorder="1" applyProtection="1">
      <alignment vertical="center"/>
      <protection hidden="1"/>
    </xf>
    <xf numFmtId="0" fontId="59" fillId="2" borderId="0" xfId="0" applyFont="1" applyFill="1" applyAlignment="1" applyProtection="1">
      <alignment horizontal="left" vertical="center" indent="1"/>
      <protection hidden="1"/>
    </xf>
    <xf numFmtId="0" fontId="16" fillId="2" borderId="0" xfId="0" applyFont="1" applyFill="1" applyAlignment="1" applyProtection="1">
      <alignment horizontal="left" vertical="center" indent="1" shrinkToFit="1"/>
      <protection hidden="1"/>
    </xf>
    <xf numFmtId="0" fontId="28" fillId="2" borderId="0" xfId="0" applyFont="1" applyFill="1" applyAlignment="1" applyProtection="1">
      <alignment horizontal="left" vertical="center"/>
      <protection hidden="1"/>
    </xf>
    <xf numFmtId="0" fontId="60" fillId="2" borderId="0" xfId="0" applyFont="1" applyFill="1" applyProtection="1">
      <alignment vertical="center"/>
      <protection hidden="1"/>
    </xf>
    <xf numFmtId="0" fontId="21" fillId="2" borderId="0" xfId="0" applyFont="1" applyFill="1" applyProtection="1">
      <alignment vertical="center"/>
      <protection hidden="1"/>
    </xf>
    <xf numFmtId="0" fontId="13" fillId="0" borderId="0" xfId="0" quotePrefix="1" applyFont="1" applyAlignment="1" applyProtection="1">
      <alignment horizontal="right" vertical="center"/>
      <protection hidden="1"/>
    </xf>
    <xf numFmtId="0" fontId="5" fillId="0" borderId="0" xfId="0" applyFont="1" applyAlignment="1" applyProtection="1">
      <alignment vertical="center" wrapText="1"/>
      <protection hidden="1"/>
    </xf>
    <xf numFmtId="0" fontId="5" fillId="0" borderId="22" xfId="0" applyFont="1" applyBorder="1" applyAlignment="1" applyProtection="1">
      <alignment vertical="center" wrapText="1"/>
      <protection hidden="1"/>
    </xf>
    <xf numFmtId="0" fontId="9" fillId="0" borderId="11" xfId="0" applyFont="1" applyBorder="1" applyAlignment="1" applyProtection="1">
      <alignment horizontal="center" vertical="center"/>
      <protection hidden="1"/>
    </xf>
    <xf numFmtId="0" fontId="9" fillId="0" borderId="9" xfId="0" applyFont="1" applyBorder="1" applyProtection="1">
      <alignment vertical="center"/>
      <protection hidden="1"/>
    </xf>
    <xf numFmtId="0" fontId="7" fillId="0" borderId="0" xfId="0" applyFont="1" applyAlignment="1" applyProtection="1">
      <alignment horizontal="center" vertical="center"/>
      <protection hidden="1"/>
    </xf>
    <xf numFmtId="0" fontId="61" fillId="0" borderId="0" xfId="0" applyFont="1" applyProtection="1">
      <alignment vertical="center"/>
      <protection hidden="1"/>
    </xf>
    <xf numFmtId="0" fontId="9" fillId="0" borderId="28" xfId="0" applyFont="1" applyBorder="1" applyAlignment="1" applyProtection="1">
      <alignment horizontal="center" vertical="center"/>
      <protection hidden="1"/>
    </xf>
    <xf numFmtId="0" fontId="61" fillId="0" borderId="10" xfId="0" applyFont="1" applyBorder="1" applyProtection="1">
      <alignment vertical="center"/>
      <protection hidden="1"/>
    </xf>
    <xf numFmtId="0" fontId="61" fillId="0" borderId="22" xfId="0" applyFont="1" applyBorder="1" applyProtection="1">
      <alignment vertical="center"/>
      <protection hidden="1"/>
    </xf>
    <xf numFmtId="0" fontId="2" fillId="0" borderId="0" xfId="0" applyFont="1" applyAlignment="1" applyProtection="1">
      <alignment horizontal="center" vertical="center"/>
      <protection hidden="1"/>
    </xf>
    <xf numFmtId="0" fontId="30" fillId="2" borderId="22" xfId="0" applyFont="1" applyFill="1" applyBorder="1" applyProtection="1">
      <alignment vertical="center"/>
      <protection hidden="1"/>
    </xf>
    <xf numFmtId="0" fontId="25" fillId="2" borderId="38" xfId="0" applyFont="1" applyFill="1" applyBorder="1" applyAlignment="1" applyProtection="1">
      <alignment horizontal="center" vertical="center"/>
      <protection hidden="1"/>
    </xf>
    <xf numFmtId="0" fontId="52" fillId="2" borderId="22" xfId="1" applyFont="1" applyFill="1" applyBorder="1" applyProtection="1">
      <alignment vertical="center"/>
      <protection hidden="1"/>
    </xf>
    <xf numFmtId="0" fontId="25" fillId="2" borderId="0" xfId="0" applyFont="1" applyFill="1" applyAlignment="1" applyProtection="1">
      <alignment vertical="distributed" textRotation="255" indent="5"/>
      <protection hidden="1"/>
    </xf>
    <xf numFmtId="178" fontId="2" fillId="2" borderId="0" xfId="0" applyNumberFormat="1" applyFont="1" applyFill="1" applyAlignment="1" applyProtection="1">
      <alignment horizontal="center" vertical="center" shrinkToFit="1"/>
      <protection hidden="1"/>
    </xf>
    <xf numFmtId="0" fontId="2" fillId="2" borderId="0" xfId="0" applyFont="1" applyFill="1" applyAlignment="1" applyProtection="1">
      <alignment horizontal="center" vertical="center" shrinkToFit="1"/>
      <protection hidden="1"/>
    </xf>
    <xf numFmtId="0" fontId="58" fillId="2" borderId="0" xfId="0" applyFont="1" applyFill="1" applyAlignment="1" applyProtection="1">
      <alignment vertical="distributed"/>
      <protection hidden="1"/>
    </xf>
    <xf numFmtId="0" fontId="62" fillId="2" borderId="25" xfId="0" applyFont="1" applyFill="1" applyBorder="1" applyProtection="1">
      <alignment vertical="center"/>
      <protection hidden="1"/>
    </xf>
    <xf numFmtId="0" fontId="63" fillId="2" borderId="0" xfId="0" applyFont="1" applyFill="1" applyProtection="1">
      <alignment vertical="center"/>
      <protection hidden="1"/>
    </xf>
    <xf numFmtId="0" fontId="20" fillId="2" borderId="0" xfId="1" applyFill="1" applyProtection="1">
      <alignment vertical="center"/>
      <protection hidden="1"/>
    </xf>
    <xf numFmtId="0" fontId="57" fillId="2" borderId="0" xfId="1" applyFont="1" applyFill="1" applyProtection="1">
      <alignment vertical="center"/>
      <protection hidden="1"/>
    </xf>
    <xf numFmtId="49" fontId="2" fillId="0" borderId="37" xfId="0" applyNumberFormat="1" applyFont="1" applyBorder="1" applyAlignment="1" applyProtection="1">
      <alignment horizontal="center" vertical="center"/>
      <protection locked="0"/>
    </xf>
    <xf numFmtId="49" fontId="2" fillId="0" borderId="38" xfId="0" applyNumberFormat="1" applyFont="1" applyBorder="1" applyAlignment="1" applyProtection="1">
      <alignment horizontal="center" vertical="center"/>
      <protection locked="0"/>
    </xf>
    <xf numFmtId="49" fontId="2" fillId="0" borderId="42" xfId="0" applyNumberFormat="1" applyFont="1" applyBorder="1" applyAlignment="1" applyProtection="1">
      <alignment horizontal="center" vertical="center"/>
      <protection locked="0"/>
    </xf>
    <xf numFmtId="0" fontId="25" fillId="2" borderId="42" xfId="0" applyFont="1" applyFill="1" applyBorder="1" applyAlignment="1" applyProtection="1">
      <alignment horizontal="center" vertical="center"/>
      <protection hidden="1"/>
    </xf>
    <xf numFmtId="0" fontId="25" fillId="2" borderId="37" xfId="0" applyFont="1" applyFill="1" applyBorder="1" applyAlignment="1" applyProtection="1">
      <alignment horizontal="center" vertical="center"/>
      <protection hidden="1"/>
    </xf>
    <xf numFmtId="0" fontId="25" fillId="2" borderId="38" xfId="0" applyFont="1" applyFill="1" applyBorder="1" applyAlignment="1" applyProtection="1">
      <alignment horizontal="center" vertical="center"/>
      <protection hidden="1"/>
    </xf>
    <xf numFmtId="0" fontId="52" fillId="2" borderId="22" xfId="1" applyFont="1" applyFill="1" applyBorder="1" applyProtection="1">
      <alignment vertical="center"/>
      <protection hidden="1"/>
    </xf>
    <xf numFmtId="0" fontId="31" fillId="2" borderId="42" xfId="1" applyFont="1" applyFill="1" applyBorder="1" applyProtection="1">
      <alignment vertical="center"/>
      <protection locked="0" hidden="1"/>
    </xf>
    <xf numFmtId="0" fontId="31" fillId="2" borderId="37" xfId="1" applyFont="1" applyFill="1" applyBorder="1" applyProtection="1">
      <alignment vertical="center"/>
      <protection locked="0" hidden="1"/>
    </xf>
    <xf numFmtId="0" fontId="30" fillId="2" borderId="42" xfId="0" applyFont="1" applyFill="1" applyBorder="1" applyProtection="1">
      <alignment vertical="center"/>
      <protection hidden="1"/>
    </xf>
    <xf numFmtId="0" fontId="30" fillId="2" borderId="37" xfId="0" applyFont="1" applyFill="1" applyBorder="1" applyProtection="1">
      <alignment vertical="center"/>
      <protection hidden="1"/>
    </xf>
    <xf numFmtId="0" fontId="17" fillId="0" borderId="42" xfId="0" applyFont="1" applyBorder="1" applyAlignment="1" applyProtection="1">
      <alignment horizontal="left" vertical="center" indent="1"/>
      <protection locked="0"/>
    </xf>
    <xf numFmtId="0" fontId="17" fillId="0" borderId="37" xfId="0" applyFont="1" applyBorder="1" applyAlignment="1" applyProtection="1">
      <alignment horizontal="left" vertical="center" indent="1"/>
      <protection locked="0"/>
    </xf>
    <xf numFmtId="0" fontId="17" fillId="0" borderId="38" xfId="0" applyFont="1" applyBorder="1" applyAlignment="1" applyProtection="1">
      <alignment horizontal="left" vertical="center" indent="1"/>
      <protection locked="0"/>
    </xf>
    <xf numFmtId="0" fontId="9" fillId="3" borderId="42" xfId="0" applyFont="1" applyFill="1" applyBorder="1" applyAlignment="1" applyProtection="1">
      <alignment horizontal="left" vertical="center" indent="1"/>
      <protection locked="0" hidden="1"/>
    </xf>
    <xf numFmtId="0" fontId="9" fillId="3" borderId="37" xfId="0" applyFont="1" applyFill="1" applyBorder="1" applyAlignment="1" applyProtection="1">
      <alignment horizontal="left" vertical="center" indent="1"/>
      <protection locked="0" hidden="1"/>
    </xf>
    <xf numFmtId="0" fontId="9" fillId="3" borderId="38" xfId="0" applyFont="1" applyFill="1" applyBorder="1" applyAlignment="1" applyProtection="1">
      <alignment horizontal="left" vertical="center" indent="1"/>
      <protection locked="0" hidden="1"/>
    </xf>
    <xf numFmtId="0" fontId="25" fillId="2" borderId="39" xfId="0" applyFont="1" applyFill="1" applyBorder="1" applyAlignment="1" applyProtection="1">
      <alignment horizontal="center" vertical="center" wrapText="1"/>
      <protection hidden="1"/>
    </xf>
    <xf numFmtId="0" fontId="25" fillId="2" borderId="40" xfId="0" applyFont="1" applyFill="1" applyBorder="1" applyAlignment="1" applyProtection="1">
      <alignment horizontal="center" vertical="center" wrapText="1"/>
      <protection hidden="1"/>
    </xf>
    <xf numFmtId="0" fontId="9" fillId="3" borderId="42" xfId="0" applyFont="1" applyFill="1" applyBorder="1" applyAlignment="1" applyProtection="1">
      <alignment horizontal="left" vertical="center" indent="1" shrinkToFit="1"/>
      <protection locked="0" hidden="1"/>
    </xf>
    <xf numFmtId="0" fontId="9" fillId="3" borderId="37" xfId="0" applyFont="1" applyFill="1" applyBorder="1" applyAlignment="1" applyProtection="1">
      <alignment horizontal="left" vertical="center" indent="1" shrinkToFit="1"/>
      <protection locked="0" hidden="1"/>
    </xf>
    <xf numFmtId="0" fontId="9" fillId="3" borderId="38" xfId="0" applyFont="1" applyFill="1" applyBorder="1" applyAlignment="1" applyProtection="1">
      <alignment horizontal="left" vertical="center" indent="1" shrinkToFit="1"/>
      <protection locked="0" hidden="1"/>
    </xf>
    <xf numFmtId="0" fontId="25" fillId="2" borderId="39" xfId="0" applyFont="1" applyFill="1" applyBorder="1" applyAlignment="1" applyProtection="1">
      <alignment vertical="distributed" textRotation="255" indent="1"/>
      <protection hidden="1"/>
    </xf>
    <xf numFmtId="0" fontId="25" fillId="2" borderId="41" xfId="0" applyFont="1" applyFill="1" applyBorder="1" applyAlignment="1" applyProtection="1">
      <alignment vertical="distributed" textRotation="255" indent="1"/>
      <protection hidden="1"/>
    </xf>
    <xf numFmtId="0" fontId="25" fillId="2" borderId="40" xfId="0" applyFont="1" applyFill="1" applyBorder="1" applyAlignment="1" applyProtection="1">
      <alignment vertical="distributed" textRotation="255" indent="1"/>
      <protection hidden="1"/>
    </xf>
    <xf numFmtId="0" fontId="25" fillId="2" borderId="39" xfId="0" applyFont="1" applyFill="1" applyBorder="1" applyAlignment="1" applyProtection="1">
      <alignment horizontal="center" vertical="center" textRotation="255"/>
      <protection hidden="1"/>
    </xf>
    <xf numFmtId="0" fontId="25" fillId="2" borderId="41" xfId="0" applyFont="1" applyFill="1" applyBorder="1" applyAlignment="1" applyProtection="1">
      <alignment horizontal="center" vertical="center" textRotation="255"/>
      <protection hidden="1"/>
    </xf>
    <xf numFmtId="0" fontId="25" fillId="2" borderId="40" xfId="0" applyFont="1" applyFill="1" applyBorder="1" applyAlignment="1" applyProtection="1">
      <alignment horizontal="center" vertical="center" textRotation="255"/>
      <protection hidden="1"/>
    </xf>
    <xf numFmtId="178" fontId="2" fillId="3" borderId="42" xfId="0" applyNumberFormat="1" applyFont="1" applyFill="1" applyBorder="1" applyAlignment="1" applyProtection="1">
      <alignment horizontal="center" vertical="center"/>
      <protection locked="0" hidden="1"/>
    </xf>
    <xf numFmtId="178" fontId="2" fillId="3" borderId="37" xfId="0" applyNumberFormat="1" applyFont="1" applyFill="1" applyBorder="1" applyAlignment="1" applyProtection="1">
      <alignment horizontal="center" vertical="center"/>
      <protection locked="0" hidden="1"/>
    </xf>
    <xf numFmtId="178" fontId="2" fillId="3" borderId="38" xfId="0" applyNumberFormat="1" applyFont="1" applyFill="1" applyBorder="1" applyAlignment="1" applyProtection="1">
      <alignment horizontal="center" vertical="center"/>
      <protection locked="0" hidden="1"/>
    </xf>
    <xf numFmtId="0" fontId="25" fillId="2" borderId="39" xfId="0" applyFont="1" applyFill="1" applyBorder="1" applyAlignment="1" applyProtection="1">
      <alignment vertical="distributed" textRotation="255" indent="1" shrinkToFit="1"/>
      <protection hidden="1"/>
    </xf>
    <xf numFmtId="0" fontId="25" fillId="2" borderId="41" xfId="0" applyFont="1" applyFill="1" applyBorder="1" applyAlignment="1" applyProtection="1">
      <alignment vertical="distributed" textRotation="255" indent="1" shrinkToFit="1"/>
      <protection hidden="1"/>
    </xf>
    <xf numFmtId="0" fontId="25" fillId="2" borderId="40" xfId="0" applyFont="1" applyFill="1" applyBorder="1" applyAlignment="1" applyProtection="1">
      <alignment vertical="distributed" textRotation="255" indent="1" shrinkToFit="1"/>
      <protection hidden="1"/>
    </xf>
    <xf numFmtId="0" fontId="25" fillId="2" borderId="9" xfId="0" applyFont="1" applyFill="1" applyBorder="1" applyAlignment="1" applyProtection="1">
      <alignment vertical="distributed" textRotation="255" indent="1" shrinkToFit="1"/>
      <protection hidden="1"/>
    </xf>
    <xf numFmtId="0" fontId="25" fillId="2" borderId="14" xfId="0" applyFont="1" applyFill="1" applyBorder="1" applyAlignment="1" applyProtection="1">
      <alignment vertical="distributed" textRotation="255" indent="1" shrinkToFit="1"/>
      <protection hidden="1"/>
    </xf>
    <xf numFmtId="0" fontId="25" fillId="2" borderId="25" xfId="0" applyFont="1" applyFill="1" applyBorder="1" applyAlignment="1" applyProtection="1">
      <alignment vertical="distributed" textRotation="255" indent="1" shrinkToFit="1"/>
      <protection hidden="1"/>
    </xf>
    <xf numFmtId="176" fontId="2" fillId="0" borderId="42" xfId="0" applyNumberFormat="1" applyFont="1" applyBorder="1" applyAlignment="1" applyProtection="1">
      <alignment horizontal="distributed" vertical="center" indent="1"/>
      <protection locked="0"/>
    </xf>
    <xf numFmtId="176" fontId="2" fillId="0" borderId="38" xfId="0" applyNumberFormat="1" applyFont="1" applyBorder="1" applyAlignment="1" applyProtection="1">
      <alignment horizontal="distributed" vertical="center" indent="1"/>
      <protection locked="0"/>
    </xf>
    <xf numFmtId="0" fontId="21" fillId="2" borderId="25" xfId="0" applyFont="1" applyFill="1" applyBorder="1" applyAlignment="1" applyProtection="1">
      <alignment horizontal="center" vertical="center"/>
      <protection hidden="1"/>
    </xf>
    <xf numFmtId="0" fontId="21" fillId="2" borderId="28" xfId="0"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hidden="1"/>
    </xf>
    <xf numFmtId="0" fontId="25" fillId="2" borderId="11" xfId="0" applyFont="1" applyFill="1" applyBorder="1" applyAlignment="1" applyProtection="1">
      <alignment horizontal="center" vertical="center"/>
      <protection hidden="1"/>
    </xf>
    <xf numFmtId="0" fontId="2" fillId="0" borderId="42" xfId="0" applyFont="1" applyBorder="1" applyAlignment="1" applyProtection="1">
      <alignment horizontal="left" vertical="center" indent="1" shrinkToFit="1"/>
      <protection locked="0"/>
    </xf>
    <xf numFmtId="0" fontId="2" fillId="0" borderId="37" xfId="0" applyFont="1" applyBorder="1" applyAlignment="1" applyProtection="1">
      <alignment horizontal="left" vertical="center" indent="1" shrinkToFit="1"/>
      <protection locked="0"/>
    </xf>
    <xf numFmtId="0" fontId="2" fillId="0" borderId="38" xfId="0" applyFont="1" applyBorder="1" applyAlignment="1" applyProtection="1">
      <alignment horizontal="left" vertical="center" indent="1" shrinkToFit="1"/>
      <protection locked="0"/>
    </xf>
    <xf numFmtId="178" fontId="2" fillId="0" borderId="42" xfId="0" applyNumberFormat="1" applyFont="1" applyBorder="1" applyAlignment="1" applyProtection="1">
      <alignment horizontal="center" vertical="center"/>
      <protection locked="0"/>
    </xf>
    <xf numFmtId="178" fontId="2" fillId="0" borderId="37" xfId="0" applyNumberFormat="1" applyFont="1" applyBorder="1" applyAlignment="1" applyProtection="1">
      <alignment horizontal="center" vertical="center"/>
      <protection locked="0"/>
    </xf>
    <xf numFmtId="178" fontId="2" fillId="0" borderId="38" xfId="0" applyNumberFormat="1" applyFont="1" applyBorder="1" applyAlignment="1" applyProtection="1">
      <alignment horizontal="center" vertical="center"/>
      <protection locked="0"/>
    </xf>
    <xf numFmtId="0" fontId="2" fillId="0" borderId="42" xfId="0" applyFont="1" applyBorder="1" applyAlignment="1" applyProtection="1">
      <alignment horizontal="left" vertical="center" indent="1"/>
      <protection locked="0"/>
    </xf>
    <xf numFmtId="0" fontId="2" fillId="0" borderId="38" xfId="0" applyFont="1" applyBorder="1" applyAlignment="1" applyProtection="1">
      <alignment horizontal="left" vertical="center" indent="1"/>
      <protection locked="0"/>
    </xf>
    <xf numFmtId="0" fontId="30" fillId="2" borderId="9" xfId="0" applyFont="1" applyFill="1" applyBorder="1" applyAlignment="1" applyProtection="1">
      <alignment horizontal="right" vertical="center" wrapText="1"/>
      <protection hidden="1"/>
    </xf>
    <xf numFmtId="0" fontId="30" fillId="2" borderId="10" xfId="0" applyFont="1" applyFill="1" applyBorder="1" applyAlignment="1" applyProtection="1">
      <alignment horizontal="right" vertical="center" wrapText="1"/>
      <protection hidden="1"/>
    </xf>
    <xf numFmtId="0" fontId="30" fillId="2" borderId="11" xfId="0" applyFont="1" applyFill="1" applyBorder="1" applyAlignment="1" applyProtection="1">
      <alignment horizontal="right" vertical="center" wrapText="1"/>
      <protection hidden="1"/>
    </xf>
    <xf numFmtId="49" fontId="25" fillId="2" borderId="39" xfId="0" applyNumberFormat="1" applyFont="1" applyFill="1" applyBorder="1" applyAlignment="1" applyProtection="1">
      <alignment horizontal="center" vertical="center" textRotation="255" wrapText="1"/>
      <protection hidden="1"/>
    </xf>
    <xf numFmtId="49" fontId="25" fillId="2" borderId="41" xfId="0" applyNumberFormat="1" applyFont="1" applyFill="1" applyBorder="1" applyAlignment="1" applyProtection="1">
      <alignment horizontal="center" vertical="center" textRotation="255" wrapText="1"/>
      <protection hidden="1"/>
    </xf>
    <xf numFmtId="49" fontId="25" fillId="2" borderId="40" xfId="0" applyNumberFormat="1" applyFont="1" applyFill="1" applyBorder="1" applyAlignment="1" applyProtection="1">
      <alignment horizontal="center" vertical="center" textRotation="255" wrapText="1"/>
      <protection hidden="1"/>
    </xf>
    <xf numFmtId="0" fontId="25" fillId="2" borderId="39" xfId="0" applyFont="1" applyFill="1" applyBorder="1" applyAlignment="1" applyProtection="1">
      <alignment horizontal="center" vertical="center"/>
      <protection hidden="1"/>
    </xf>
    <xf numFmtId="0" fontId="25" fillId="2" borderId="41" xfId="0" applyFont="1" applyFill="1" applyBorder="1" applyAlignment="1" applyProtection="1">
      <alignment horizontal="center" vertical="center"/>
      <protection hidden="1"/>
    </xf>
    <xf numFmtId="0" fontId="25" fillId="2" borderId="40" xfId="0"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wrapText="1"/>
      <protection hidden="1"/>
    </xf>
    <xf numFmtId="0" fontId="25" fillId="2" borderId="10" xfId="0" applyFont="1" applyFill="1" applyBorder="1" applyAlignment="1" applyProtection="1">
      <alignment horizontal="center" vertical="center" wrapText="1"/>
      <protection hidden="1"/>
    </xf>
    <xf numFmtId="0" fontId="25" fillId="2" borderId="14" xfId="0" applyFont="1" applyFill="1" applyBorder="1" applyAlignment="1" applyProtection="1">
      <alignment horizontal="center" vertical="center" wrapText="1"/>
      <protection hidden="1"/>
    </xf>
    <xf numFmtId="0" fontId="25" fillId="2" borderId="0" xfId="0" applyFont="1" applyFill="1" applyAlignment="1" applyProtection="1">
      <alignment horizontal="center" vertical="center" wrapText="1"/>
      <protection hidden="1"/>
    </xf>
    <xf numFmtId="0" fontId="25" fillId="2" borderId="25" xfId="0" applyFont="1" applyFill="1" applyBorder="1" applyAlignment="1" applyProtection="1">
      <alignment horizontal="center" vertical="center" wrapText="1"/>
      <protection hidden="1"/>
    </xf>
    <xf numFmtId="0" fontId="25" fillId="2" borderId="22" xfId="0" applyFont="1" applyFill="1" applyBorder="1" applyAlignment="1" applyProtection="1">
      <alignment horizontal="center" vertical="center" wrapText="1"/>
      <protection hidden="1"/>
    </xf>
    <xf numFmtId="0" fontId="2" fillId="0" borderId="37" xfId="0" applyFont="1" applyBorder="1" applyAlignment="1" applyProtection="1">
      <alignment horizontal="left" vertical="center" indent="1"/>
      <protection locked="0"/>
    </xf>
    <xf numFmtId="49" fontId="25" fillId="2" borderId="39" xfId="0" applyNumberFormat="1" applyFont="1" applyFill="1" applyBorder="1" applyAlignment="1" applyProtection="1">
      <alignment horizontal="left" vertical="center" wrapText="1"/>
      <protection hidden="1"/>
    </xf>
    <xf numFmtId="49" fontId="25" fillId="2" borderId="40" xfId="0" applyNumberFormat="1" applyFont="1" applyFill="1" applyBorder="1" applyAlignment="1" applyProtection="1">
      <alignment horizontal="left" vertical="center" wrapText="1"/>
      <protection hidden="1"/>
    </xf>
    <xf numFmtId="0" fontId="25" fillId="2" borderId="39" xfId="0" applyFont="1" applyFill="1" applyBorder="1" applyAlignment="1" applyProtection="1">
      <alignment vertical="center" wrapText="1"/>
      <protection hidden="1"/>
    </xf>
    <xf numFmtId="0" fontId="25" fillId="2" borderId="41" xfId="0" applyFont="1" applyFill="1" applyBorder="1" applyAlignment="1" applyProtection="1">
      <alignment vertical="center" wrapText="1"/>
      <protection hidden="1"/>
    </xf>
    <xf numFmtId="0" fontId="25" fillId="2" borderId="40" xfId="0" applyFont="1" applyFill="1" applyBorder="1" applyAlignment="1" applyProtection="1">
      <alignment vertical="center" wrapText="1"/>
      <protection hidden="1"/>
    </xf>
    <xf numFmtId="0" fontId="31" fillId="2" borderId="25" xfId="1" applyFont="1" applyFill="1" applyBorder="1" applyProtection="1">
      <alignment vertical="center"/>
      <protection locked="0" hidden="1"/>
    </xf>
    <xf numFmtId="0" fontId="31" fillId="2" borderId="22" xfId="1" applyFont="1" applyFill="1" applyBorder="1" applyProtection="1">
      <alignment vertical="center"/>
      <protection locked="0" hidden="1"/>
    </xf>
    <xf numFmtId="49" fontId="25" fillId="2" borderId="71" xfId="0" applyNumberFormat="1" applyFont="1" applyFill="1" applyBorder="1" applyProtection="1">
      <alignment vertical="center"/>
      <protection hidden="1"/>
    </xf>
    <xf numFmtId="49" fontId="25" fillId="2" borderId="37" xfId="0" applyNumberFormat="1" applyFont="1" applyFill="1" applyBorder="1" applyProtection="1">
      <alignment vertical="center"/>
      <protection hidden="1"/>
    </xf>
    <xf numFmtId="0" fontId="30" fillId="2" borderId="22" xfId="0" applyFont="1" applyFill="1" applyBorder="1" applyProtection="1">
      <alignment vertical="center"/>
      <protection hidden="1"/>
    </xf>
    <xf numFmtId="0" fontId="25" fillId="2" borderId="18" xfId="0" applyFont="1" applyFill="1" applyBorder="1" applyAlignment="1" applyProtection="1">
      <alignment horizontal="center" vertical="center" wrapText="1"/>
      <protection hidden="1"/>
    </xf>
    <xf numFmtId="0" fontId="2" fillId="3" borderId="42" xfId="0" applyFont="1" applyFill="1" applyBorder="1" applyAlignment="1" applyProtection="1">
      <alignment horizontal="left" vertical="center" indent="1" shrinkToFit="1"/>
      <protection locked="0" hidden="1"/>
    </xf>
    <xf numFmtId="0" fontId="2" fillId="3" borderId="37" xfId="0" applyFont="1" applyFill="1" applyBorder="1" applyAlignment="1" applyProtection="1">
      <alignment horizontal="left" vertical="center" indent="1" shrinkToFit="1"/>
      <protection locked="0" hidden="1"/>
    </xf>
    <xf numFmtId="0" fontId="2" fillId="3" borderId="38" xfId="0" applyFont="1" applyFill="1" applyBorder="1" applyAlignment="1" applyProtection="1">
      <alignment horizontal="left" vertical="center" indent="1" shrinkToFit="1"/>
      <protection locked="0" hidden="1"/>
    </xf>
    <xf numFmtId="0" fontId="25" fillId="2" borderId="14" xfId="0" applyFont="1" applyFill="1" applyBorder="1" applyAlignment="1" applyProtection="1">
      <alignment horizontal="center" vertical="center"/>
      <protection hidden="1"/>
    </xf>
    <xf numFmtId="0" fontId="25" fillId="2" borderId="0" xfId="0" applyFont="1" applyFill="1" applyAlignment="1" applyProtection="1">
      <alignment horizontal="center" vertical="center"/>
      <protection hidden="1"/>
    </xf>
    <xf numFmtId="0" fontId="25" fillId="2" borderId="18" xfId="0" applyFont="1" applyFill="1" applyBorder="1" applyAlignment="1" applyProtection="1">
      <alignment horizontal="center" vertical="center"/>
      <protection hidden="1"/>
    </xf>
    <xf numFmtId="0" fontId="2" fillId="0" borderId="42" xfId="0" applyFont="1" applyBorder="1" applyProtection="1">
      <alignment vertical="center"/>
      <protection locked="0"/>
    </xf>
    <xf numFmtId="0" fontId="2" fillId="0" borderId="37" xfId="0" applyFont="1" applyBorder="1" applyProtection="1">
      <alignment vertical="center"/>
      <protection locked="0"/>
    </xf>
    <xf numFmtId="0" fontId="2" fillId="0" borderId="38" xfId="0" applyFont="1" applyBorder="1" applyProtection="1">
      <alignment vertical="center"/>
      <protection locked="0"/>
    </xf>
    <xf numFmtId="0" fontId="25" fillId="2" borderId="14" xfId="0" applyFont="1" applyFill="1" applyBorder="1" applyProtection="1">
      <alignment vertical="center"/>
      <protection hidden="1"/>
    </xf>
    <xf numFmtId="0" fontId="25" fillId="2" borderId="18" xfId="0" applyFont="1" applyFill="1" applyBorder="1" applyProtection="1">
      <alignment vertical="center"/>
      <protection hidden="1"/>
    </xf>
    <xf numFmtId="0" fontId="25" fillId="2" borderId="25" xfId="0" applyFont="1" applyFill="1" applyBorder="1" applyProtection="1">
      <alignment vertical="center"/>
      <protection hidden="1"/>
    </xf>
    <xf numFmtId="0" fontId="25" fillId="2" borderId="28" xfId="0" applyFont="1" applyFill="1" applyBorder="1" applyProtection="1">
      <alignment vertical="center"/>
      <protection hidden="1"/>
    </xf>
    <xf numFmtId="0" fontId="52" fillId="2" borderId="0" xfId="1" applyFont="1" applyFill="1" applyBorder="1" applyProtection="1">
      <alignment vertical="center"/>
      <protection hidden="1"/>
    </xf>
    <xf numFmtId="0" fontId="52" fillId="2" borderId="14" xfId="0" applyFont="1" applyFill="1" applyBorder="1" applyProtection="1">
      <alignment vertical="center"/>
      <protection hidden="1"/>
    </xf>
    <xf numFmtId="0" fontId="52" fillId="2" borderId="0" xfId="0" applyFont="1" applyFill="1" applyProtection="1">
      <alignment vertical="center"/>
      <protection hidden="1"/>
    </xf>
    <xf numFmtId="0" fontId="58" fillId="2" borderId="68" xfId="0" applyFont="1" applyFill="1" applyBorder="1" applyAlignment="1" applyProtection="1">
      <alignment vertical="distributed"/>
      <protection hidden="1"/>
    </xf>
    <xf numFmtId="0" fontId="58" fillId="2" borderId="69" xfId="0" applyFont="1" applyFill="1" applyBorder="1" applyAlignment="1" applyProtection="1">
      <alignment vertical="distributed"/>
      <protection hidden="1"/>
    </xf>
    <xf numFmtId="0" fontId="58" fillId="2" borderId="63" xfId="0" applyFont="1" applyFill="1" applyBorder="1" applyAlignment="1" applyProtection="1">
      <alignment vertical="distributed"/>
      <protection hidden="1"/>
    </xf>
    <xf numFmtId="0" fontId="58" fillId="2" borderId="70" xfId="0" applyFont="1" applyFill="1" applyBorder="1" applyAlignment="1" applyProtection="1">
      <alignment vertical="distributed"/>
      <protection hidden="1"/>
    </xf>
    <xf numFmtId="0" fontId="25" fillId="2" borderId="62" xfId="0" applyFont="1" applyFill="1" applyBorder="1" applyAlignment="1" applyProtection="1">
      <alignment horizontal="center" vertical="center"/>
      <protection hidden="1"/>
    </xf>
    <xf numFmtId="0" fontId="25" fillId="2" borderId="63" xfId="0" applyFont="1" applyFill="1" applyBorder="1" applyAlignment="1" applyProtection="1">
      <alignment horizontal="center" vertical="center"/>
      <protection hidden="1"/>
    </xf>
    <xf numFmtId="178" fontId="2" fillId="2" borderId="45" xfId="0" applyNumberFormat="1" applyFont="1" applyFill="1" applyBorder="1" applyAlignment="1" applyProtection="1">
      <alignment horizontal="center" vertical="center" shrinkToFit="1"/>
      <protection locked="0"/>
    </xf>
    <xf numFmtId="0" fontId="2" fillId="2" borderId="45" xfId="0" applyFont="1" applyFill="1" applyBorder="1" applyAlignment="1" applyProtection="1">
      <alignment horizontal="left" vertical="center" indent="1" shrinkToFit="1"/>
      <protection locked="0"/>
    </xf>
    <xf numFmtId="0" fontId="2" fillId="2" borderId="57" xfId="0" applyFont="1" applyFill="1" applyBorder="1" applyAlignment="1" applyProtection="1">
      <alignment horizontal="left" vertical="center" indent="1" shrinkToFit="1"/>
      <protection locked="0"/>
    </xf>
    <xf numFmtId="178" fontId="2" fillId="2" borderId="58" xfId="0" applyNumberFormat="1" applyFont="1" applyFill="1" applyBorder="1" applyAlignment="1" applyProtection="1">
      <alignment horizontal="center" vertical="center" shrinkToFit="1"/>
      <protection locked="0"/>
    </xf>
    <xf numFmtId="0" fontId="2" fillId="2" borderId="58" xfId="0" applyFont="1" applyFill="1" applyBorder="1" applyAlignment="1" applyProtection="1">
      <alignment horizontal="left" vertical="center" indent="1" shrinkToFit="1"/>
      <protection locked="0"/>
    </xf>
    <xf numFmtId="0" fontId="2" fillId="2" borderId="59" xfId="0" applyFont="1" applyFill="1" applyBorder="1" applyAlignment="1" applyProtection="1">
      <alignment horizontal="left" vertical="center" indent="1" shrinkToFit="1"/>
      <protection locked="0"/>
    </xf>
    <xf numFmtId="0" fontId="25" fillId="2" borderId="28" xfId="0" applyFont="1" applyFill="1" applyBorder="1" applyAlignment="1" applyProtection="1">
      <alignment horizontal="center" vertical="center"/>
      <protection hidden="1"/>
    </xf>
    <xf numFmtId="178" fontId="2" fillId="0" borderId="44" xfId="0" applyNumberFormat="1" applyFont="1" applyBorder="1" applyAlignment="1" applyProtection="1">
      <alignment horizontal="center" vertical="center" shrinkToFit="1"/>
      <protection locked="0"/>
    </xf>
    <xf numFmtId="178" fontId="2" fillId="0" borderId="45" xfId="0" applyNumberFormat="1" applyFont="1" applyBorder="1" applyAlignment="1" applyProtection="1">
      <alignment horizontal="center" vertical="center" shrinkToFit="1"/>
      <protection locked="0"/>
    </xf>
    <xf numFmtId="0" fontId="2" fillId="0" borderId="44" xfId="0" applyFont="1" applyBorder="1" applyAlignment="1" applyProtection="1">
      <alignment horizontal="left" vertical="center" indent="1" shrinkToFit="1"/>
      <protection locked="0"/>
    </xf>
    <xf numFmtId="0" fontId="2" fillId="0" borderId="45" xfId="0" applyFont="1" applyBorder="1" applyAlignment="1" applyProtection="1">
      <alignment horizontal="left" vertical="center" indent="1" shrinkToFit="1"/>
      <protection locked="0"/>
    </xf>
    <xf numFmtId="0" fontId="2" fillId="0" borderId="46" xfId="0" applyFont="1" applyBorder="1" applyAlignment="1" applyProtection="1">
      <alignment horizontal="left" vertical="center" indent="1" shrinkToFit="1"/>
      <protection locked="0"/>
    </xf>
    <xf numFmtId="178" fontId="2" fillId="0" borderId="48" xfId="0" applyNumberFormat="1" applyFont="1" applyBorder="1" applyAlignment="1" applyProtection="1">
      <alignment horizontal="center" vertical="center" shrinkToFit="1"/>
      <protection locked="0"/>
    </xf>
    <xf numFmtId="178" fontId="2" fillId="0" borderId="49" xfId="0" applyNumberFormat="1" applyFont="1" applyBorder="1" applyAlignment="1" applyProtection="1">
      <alignment horizontal="center" vertical="center" shrinkToFit="1"/>
      <protection locked="0"/>
    </xf>
    <xf numFmtId="0" fontId="2" fillId="0" borderId="48" xfId="0" applyFont="1" applyBorder="1" applyAlignment="1" applyProtection="1">
      <alignment horizontal="left" vertical="center" indent="1" shrinkToFit="1"/>
      <protection locked="0"/>
    </xf>
    <xf numFmtId="0" fontId="2" fillId="0" borderId="49" xfId="0" applyFont="1" applyBorder="1" applyAlignment="1" applyProtection="1">
      <alignment horizontal="left" vertical="center" indent="1" shrinkToFit="1"/>
      <protection locked="0"/>
    </xf>
    <xf numFmtId="0" fontId="2" fillId="0" borderId="50" xfId="0" applyFont="1" applyBorder="1" applyAlignment="1" applyProtection="1">
      <alignment horizontal="left" vertical="center" indent="1" shrinkToFit="1"/>
      <protection locked="0"/>
    </xf>
    <xf numFmtId="0" fontId="25" fillId="2" borderId="64" xfId="0" applyFont="1" applyFill="1" applyBorder="1" applyAlignment="1" applyProtection="1">
      <alignment horizontal="center" vertical="center"/>
      <protection hidden="1"/>
    </xf>
    <xf numFmtId="0" fontId="2" fillId="2" borderId="60" xfId="0" applyFont="1" applyFill="1" applyBorder="1" applyAlignment="1" applyProtection="1">
      <alignment horizontal="left" vertical="center" indent="1" shrinkToFit="1"/>
      <protection locked="0"/>
    </xf>
    <xf numFmtId="0" fontId="2" fillId="2" borderId="61" xfId="0" applyFont="1" applyFill="1" applyBorder="1" applyAlignment="1" applyProtection="1">
      <alignment horizontal="left" vertical="center" indent="1" shrinkToFit="1"/>
      <protection locked="0"/>
    </xf>
    <xf numFmtId="178" fontId="2" fillId="2" borderId="60" xfId="0" applyNumberFormat="1" applyFont="1" applyFill="1" applyBorder="1" applyAlignment="1" applyProtection="1">
      <alignment horizontal="center" vertical="center" shrinkToFit="1"/>
      <protection locked="0"/>
    </xf>
    <xf numFmtId="178" fontId="2" fillId="0" borderId="42" xfId="0" applyNumberFormat="1" applyFont="1" applyBorder="1" applyAlignment="1" applyProtection="1">
      <alignment horizontal="center" vertical="center" shrinkToFit="1"/>
      <protection locked="0"/>
    </xf>
    <xf numFmtId="178" fontId="2" fillId="0" borderId="37" xfId="0" applyNumberFormat="1" applyFont="1" applyBorder="1" applyAlignment="1" applyProtection="1">
      <alignment horizontal="center" vertical="center" shrinkToFit="1"/>
      <protection locked="0"/>
    </xf>
    <xf numFmtId="0" fontId="2" fillId="0" borderId="56" xfId="0" applyFont="1" applyBorder="1" applyAlignment="1" applyProtection="1">
      <alignment horizontal="left" vertical="center" indent="1" shrinkToFit="1"/>
      <protection locked="0"/>
    </xf>
    <xf numFmtId="178" fontId="2" fillId="3" borderId="42" xfId="0" applyNumberFormat="1" applyFont="1" applyFill="1" applyBorder="1" applyAlignment="1" applyProtection="1">
      <alignment horizontal="center" vertical="center" shrinkToFit="1"/>
      <protection locked="0" hidden="1"/>
    </xf>
    <xf numFmtId="178" fontId="2" fillId="3" borderId="37" xfId="0" applyNumberFormat="1" applyFont="1" applyFill="1" applyBorder="1" applyAlignment="1" applyProtection="1">
      <alignment horizontal="center" vertical="center" shrinkToFit="1"/>
      <protection locked="0" hidden="1"/>
    </xf>
    <xf numFmtId="0" fontId="25" fillId="2" borderId="9" xfId="0" applyFont="1" applyFill="1" applyBorder="1" applyAlignment="1" applyProtection="1">
      <alignment vertical="distributed" textRotation="255" indent="5"/>
      <protection hidden="1"/>
    </xf>
    <xf numFmtId="0" fontId="25" fillId="2" borderId="11" xfId="0" applyFont="1" applyFill="1" applyBorder="1" applyAlignment="1" applyProtection="1">
      <alignment vertical="distributed" textRotation="255" indent="5"/>
      <protection hidden="1"/>
    </xf>
    <xf numFmtId="0" fontId="25" fillId="2" borderId="14" xfId="0" applyFont="1" applyFill="1" applyBorder="1" applyAlignment="1" applyProtection="1">
      <alignment vertical="distributed" textRotation="255" indent="5"/>
      <protection hidden="1"/>
    </xf>
    <xf numFmtId="0" fontId="25" fillId="2" borderId="18" xfId="0" applyFont="1" applyFill="1" applyBorder="1" applyAlignment="1" applyProtection="1">
      <alignment vertical="distributed" textRotation="255" indent="5"/>
      <protection hidden="1"/>
    </xf>
    <xf numFmtId="0" fontId="25" fillId="2" borderId="25" xfId="0" applyFont="1" applyFill="1" applyBorder="1" applyAlignment="1" applyProtection="1">
      <alignment vertical="distributed" textRotation="255" indent="5"/>
      <protection hidden="1"/>
    </xf>
    <xf numFmtId="0" fontId="25" fillId="2" borderId="28" xfId="0" applyFont="1" applyFill="1" applyBorder="1" applyAlignment="1" applyProtection="1">
      <alignment vertical="distributed" textRotation="255" indent="5"/>
      <protection hidden="1"/>
    </xf>
    <xf numFmtId="0" fontId="25" fillId="2" borderId="9" xfId="0" applyFont="1" applyFill="1" applyBorder="1" applyAlignment="1" applyProtection="1">
      <alignment vertical="distributed" textRotation="255" indent="10"/>
      <protection hidden="1"/>
    </xf>
    <xf numFmtId="0" fontId="25" fillId="2" borderId="11" xfId="0" applyFont="1" applyFill="1" applyBorder="1" applyAlignment="1" applyProtection="1">
      <alignment vertical="distributed" textRotation="255" indent="10"/>
      <protection hidden="1"/>
    </xf>
    <xf numFmtId="0" fontId="25" fillId="2" borderId="14" xfId="0" applyFont="1" applyFill="1" applyBorder="1" applyAlignment="1" applyProtection="1">
      <alignment vertical="distributed" textRotation="255" indent="10"/>
      <protection hidden="1"/>
    </xf>
    <xf numFmtId="0" fontId="25" fillId="2" borderId="18" xfId="0" applyFont="1" applyFill="1" applyBorder="1" applyAlignment="1" applyProtection="1">
      <alignment vertical="distributed" textRotation="255" indent="10"/>
      <protection hidden="1"/>
    </xf>
    <xf numFmtId="0" fontId="25" fillId="2" borderId="25" xfId="0" applyFont="1" applyFill="1" applyBorder="1" applyAlignment="1" applyProtection="1">
      <alignment vertical="distributed" textRotation="255" indent="10"/>
      <protection hidden="1"/>
    </xf>
    <xf numFmtId="0" fontId="25" fillId="2" borderId="28" xfId="0" applyFont="1" applyFill="1" applyBorder="1" applyAlignment="1" applyProtection="1">
      <alignment vertical="distributed" textRotation="255" indent="10"/>
      <protection hidden="1"/>
    </xf>
    <xf numFmtId="0" fontId="25" fillId="2" borderId="9" xfId="0" applyFont="1" applyFill="1" applyBorder="1" applyAlignment="1" applyProtection="1">
      <alignment horizontal="center" vertical="center" textRotation="255"/>
      <protection hidden="1"/>
    </xf>
    <xf numFmtId="0" fontId="25" fillId="2" borderId="11" xfId="0" applyFont="1" applyFill="1" applyBorder="1" applyAlignment="1" applyProtection="1">
      <alignment horizontal="center" vertical="center" textRotation="255"/>
      <protection hidden="1"/>
    </xf>
    <xf numFmtId="0" fontId="25" fillId="2" borderId="14" xfId="0" applyFont="1" applyFill="1" applyBorder="1" applyAlignment="1" applyProtection="1">
      <alignment horizontal="center" vertical="center" textRotation="255"/>
      <protection hidden="1"/>
    </xf>
    <xf numFmtId="0" fontId="25" fillId="2" borderId="18" xfId="0" applyFont="1" applyFill="1" applyBorder="1" applyAlignment="1" applyProtection="1">
      <alignment horizontal="center" vertical="center" textRotation="255"/>
      <protection hidden="1"/>
    </xf>
    <xf numFmtId="0" fontId="25" fillId="2" borderId="25" xfId="0" applyFont="1" applyFill="1" applyBorder="1" applyAlignment="1" applyProtection="1">
      <alignment horizontal="center" vertical="center" textRotation="255"/>
      <protection hidden="1"/>
    </xf>
    <xf numFmtId="0" fontId="25" fillId="2" borderId="28" xfId="0" applyFont="1" applyFill="1" applyBorder="1" applyAlignment="1" applyProtection="1">
      <alignment horizontal="center" vertical="center" textRotation="255"/>
      <protection hidden="1"/>
    </xf>
    <xf numFmtId="0" fontId="25" fillId="2" borderId="9" xfId="0" applyFont="1" applyFill="1" applyBorder="1" applyAlignment="1" applyProtection="1">
      <alignment vertical="center" textRotation="255"/>
      <protection hidden="1"/>
    </xf>
    <xf numFmtId="0" fontId="25" fillId="2" borderId="11" xfId="0" applyFont="1" applyFill="1" applyBorder="1" applyAlignment="1" applyProtection="1">
      <alignment vertical="center" textRotation="255"/>
      <protection hidden="1"/>
    </xf>
    <xf numFmtId="0" fontId="25" fillId="2" borderId="14" xfId="0" applyFont="1" applyFill="1" applyBorder="1" applyAlignment="1" applyProtection="1">
      <alignment vertical="center" textRotation="255"/>
      <protection hidden="1"/>
    </xf>
    <xf numFmtId="0" fontId="25" fillId="2" borderId="18" xfId="0" applyFont="1" applyFill="1" applyBorder="1" applyAlignment="1" applyProtection="1">
      <alignment vertical="center" textRotation="255"/>
      <protection hidden="1"/>
    </xf>
    <xf numFmtId="0" fontId="25" fillId="2" borderId="25" xfId="0" applyFont="1" applyFill="1" applyBorder="1" applyAlignment="1" applyProtection="1">
      <alignment vertical="center" textRotation="255"/>
      <protection hidden="1"/>
    </xf>
    <xf numFmtId="0" fontId="25" fillId="2" borderId="28" xfId="0" applyFont="1" applyFill="1" applyBorder="1" applyAlignment="1" applyProtection="1">
      <alignment vertical="center" textRotation="255"/>
      <protection hidden="1"/>
    </xf>
    <xf numFmtId="0" fontId="31" fillId="2" borderId="14" xfId="1" applyFont="1" applyFill="1" applyBorder="1" applyProtection="1">
      <alignment vertical="center"/>
      <protection locked="0" hidden="1"/>
    </xf>
    <xf numFmtId="0" fontId="31" fillId="2" borderId="0" xfId="1" applyFont="1" applyFill="1" applyBorder="1" applyProtection="1">
      <alignment vertical="center"/>
      <protection locked="0" hidden="1"/>
    </xf>
    <xf numFmtId="0" fontId="30" fillId="2" borderId="0" xfId="0" applyFont="1" applyFill="1" applyProtection="1">
      <alignment vertical="center"/>
      <protection hidden="1"/>
    </xf>
    <xf numFmtId="0" fontId="2" fillId="0" borderId="10" xfId="0"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18" xfId="0" applyFont="1" applyBorder="1" applyAlignment="1" applyProtection="1">
      <alignment vertical="center" wrapText="1"/>
      <protection locked="0"/>
    </xf>
    <xf numFmtId="0" fontId="2" fillId="0" borderId="22" xfId="0" applyFont="1" applyBorder="1" applyAlignment="1" applyProtection="1">
      <alignment vertical="center" wrapText="1"/>
      <protection locked="0"/>
    </xf>
    <xf numFmtId="0" fontId="2" fillId="0" borderId="28" xfId="0" applyFont="1" applyBorder="1" applyAlignment="1" applyProtection="1">
      <alignment vertical="center" wrapText="1"/>
      <protection locked="0"/>
    </xf>
    <xf numFmtId="0" fontId="9" fillId="0" borderId="4" xfId="0" applyFont="1" applyBorder="1" applyAlignment="1" applyProtection="1">
      <alignment horizontal="right" vertical="center"/>
      <protection hidden="1"/>
    </xf>
    <xf numFmtId="0" fontId="9" fillId="0" borderId="22" xfId="0" applyFont="1" applyBorder="1" applyAlignment="1" applyProtection="1">
      <alignment horizontal="right" vertical="center"/>
      <protection hidden="1"/>
    </xf>
    <xf numFmtId="0" fontId="9" fillId="0" borderId="20" xfId="0" applyFont="1" applyBorder="1" applyAlignment="1" applyProtection="1">
      <alignment horizontal="center" vertical="center"/>
      <protection hidden="1"/>
    </xf>
    <xf numFmtId="0" fontId="9" fillId="0" borderId="14" xfId="0" applyFont="1" applyBorder="1" applyAlignment="1" applyProtection="1">
      <alignment horizontal="center" vertical="center"/>
      <protection hidden="1"/>
    </xf>
    <xf numFmtId="0" fontId="9" fillId="0" borderId="7" xfId="0" applyFont="1" applyBorder="1" applyAlignment="1" applyProtection="1">
      <alignment horizontal="right" vertical="center"/>
      <protection hidden="1"/>
    </xf>
    <xf numFmtId="0" fontId="9" fillId="0" borderId="4" xfId="0" applyFont="1" applyBorder="1" applyAlignment="1" applyProtection="1">
      <alignment horizontal="center" vertical="center"/>
      <protection hidden="1"/>
    </xf>
    <xf numFmtId="0" fontId="9" fillId="0" borderId="22" xfId="0" applyFont="1" applyBorder="1" applyAlignment="1" applyProtection="1">
      <alignment horizontal="center" vertical="center"/>
      <protection hidden="1"/>
    </xf>
    <xf numFmtId="0" fontId="13" fillId="0" borderId="0" xfId="0" quotePrefix="1" applyFont="1" applyAlignment="1" applyProtection="1">
      <alignment horizontal="right" vertical="center"/>
      <protection hidden="1"/>
    </xf>
    <xf numFmtId="0" fontId="9" fillId="0" borderId="3" xfId="0" applyFont="1" applyBorder="1" applyAlignment="1" applyProtection="1">
      <alignment horizontal="center" vertical="center" wrapText="1"/>
      <protection hidden="1"/>
    </xf>
    <xf numFmtId="0" fontId="9" fillId="0" borderId="4"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0" fontId="9" fillId="0" borderId="6" xfId="0" applyFont="1" applyBorder="1" applyAlignment="1" applyProtection="1">
      <alignment horizontal="center" vertical="center" wrapText="1"/>
      <protection hidden="1"/>
    </xf>
    <xf numFmtId="0" fontId="9" fillId="0" borderId="7" xfId="0" applyFont="1" applyBorder="1" applyAlignment="1" applyProtection="1">
      <alignment horizontal="center" vertical="center" wrapText="1"/>
      <protection hidden="1"/>
    </xf>
    <xf numFmtId="0" fontId="9" fillId="0" borderId="7" xfId="0" applyFont="1" applyBorder="1" applyAlignment="1" applyProtection="1">
      <alignment horizontal="center" vertical="center"/>
      <protection hidden="1"/>
    </xf>
    <xf numFmtId="0" fontId="9" fillId="0" borderId="3" xfId="0" applyFont="1" applyBorder="1" applyAlignment="1" applyProtection="1">
      <alignment horizontal="right" vertical="center"/>
      <protection hidden="1"/>
    </xf>
    <xf numFmtId="176" fontId="9" fillId="0" borderId="4" xfId="0" applyNumberFormat="1" applyFont="1" applyBorder="1" applyAlignment="1" applyProtection="1">
      <alignment horizontal="left" vertical="center"/>
      <protection hidden="1"/>
    </xf>
    <xf numFmtId="0" fontId="9" fillId="0" borderId="0" xfId="0" applyFont="1" applyAlignment="1" applyProtection="1">
      <alignment horizontal="left" vertical="center" indent="1" shrinkToFit="1"/>
      <protection hidden="1"/>
    </xf>
    <xf numFmtId="0" fontId="9" fillId="0" borderId="18" xfId="0" applyFont="1" applyBorder="1" applyAlignment="1" applyProtection="1">
      <alignment horizontal="left" vertical="center" indent="1" shrinkToFit="1"/>
      <protection hidden="1"/>
    </xf>
    <xf numFmtId="0" fontId="9" fillId="0" borderId="7" xfId="0" quotePrefix="1" applyFont="1" applyBorder="1" applyAlignment="1" applyProtection="1">
      <alignment horizontal="right" vertical="center"/>
      <protection hidden="1"/>
    </xf>
    <xf numFmtId="0" fontId="9" fillId="0" borderId="7" xfId="0" applyFont="1" applyBorder="1" applyAlignment="1" applyProtection="1">
      <alignment horizontal="left" vertical="center"/>
      <protection hidden="1"/>
    </xf>
    <xf numFmtId="0" fontId="9" fillId="0" borderId="6" xfId="0" applyFont="1" applyBorder="1" applyAlignment="1" applyProtection="1">
      <alignment horizontal="center" vertical="center"/>
      <protection hidden="1"/>
    </xf>
    <xf numFmtId="0" fontId="9" fillId="0" borderId="19" xfId="0" applyFont="1" applyBorder="1" applyAlignment="1" applyProtection="1">
      <alignment horizontal="left" vertical="center"/>
      <protection hidden="1"/>
    </xf>
    <xf numFmtId="0" fontId="9" fillId="0" borderId="0" xfId="0" applyFont="1" applyAlignment="1" applyProtection="1">
      <alignment horizontal="distributed" vertical="center"/>
      <protection hidden="1"/>
    </xf>
    <xf numFmtId="0" fontId="9" fillId="0" borderId="4" xfId="0" applyFont="1" applyBorder="1" applyAlignment="1" applyProtection="1">
      <alignment horizontal="distributed" vertical="center"/>
      <protection hidden="1"/>
    </xf>
    <xf numFmtId="0" fontId="9" fillId="0" borderId="4" xfId="0" applyFont="1" applyBorder="1" applyAlignment="1" applyProtection="1">
      <alignment horizontal="distributed" vertical="center" wrapText="1"/>
      <protection hidden="1"/>
    </xf>
    <xf numFmtId="0" fontId="9" fillId="0" borderId="0" xfId="0" applyFont="1" applyAlignment="1" applyProtection="1">
      <alignment horizontal="distributed" vertical="center" wrapText="1"/>
      <protection hidden="1"/>
    </xf>
    <xf numFmtId="0" fontId="9" fillId="0" borderId="7" xfId="0" applyFont="1" applyBorder="1" applyAlignment="1" applyProtection="1">
      <alignment horizontal="distributed" vertical="center" wrapText="1"/>
      <protection hidden="1"/>
    </xf>
    <xf numFmtId="0" fontId="9" fillId="0" borderId="45" xfId="0" applyFont="1" applyBorder="1" applyAlignment="1" applyProtection="1">
      <alignment vertical="center" shrinkToFit="1"/>
      <protection hidden="1"/>
    </xf>
    <xf numFmtId="0" fontId="9" fillId="0" borderId="53" xfId="0" applyFont="1" applyBorder="1" applyAlignment="1" applyProtection="1">
      <alignment vertical="center" shrinkToFit="1"/>
      <protection hidden="1"/>
    </xf>
    <xf numFmtId="0" fontId="9" fillId="0" borderId="16" xfId="0" applyFont="1" applyBorder="1" applyAlignment="1" applyProtection="1">
      <alignment horizontal="center" vertical="center"/>
      <protection hidden="1"/>
    </xf>
    <xf numFmtId="0" fontId="9" fillId="0" borderId="25" xfId="0" applyFont="1" applyBorder="1" applyAlignment="1" applyProtection="1">
      <alignment horizontal="center" vertical="center"/>
      <protection hidden="1"/>
    </xf>
    <xf numFmtId="0" fontId="9" fillId="0" borderId="27" xfId="0" applyFont="1" applyBorder="1" applyAlignment="1" applyProtection="1">
      <alignment horizontal="center" vertical="center"/>
      <protection hidden="1"/>
    </xf>
    <xf numFmtId="0" fontId="9" fillId="0" borderId="0" xfId="0" quotePrefix="1" applyFont="1" applyAlignment="1" applyProtection="1">
      <alignment horizontal="right" vertical="center"/>
      <protection hidden="1"/>
    </xf>
    <xf numFmtId="0" fontId="9" fillId="0" borderId="0" xfId="0" applyFont="1" applyAlignment="1" applyProtection="1">
      <alignment horizontal="center" vertical="center"/>
      <protection hidden="1"/>
    </xf>
    <xf numFmtId="0" fontId="9" fillId="0" borderId="0" xfId="0" applyFont="1" applyAlignment="1" applyProtection="1">
      <alignment horizontal="left" vertical="center"/>
      <protection hidden="1"/>
    </xf>
    <xf numFmtId="0" fontId="9" fillId="0" borderId="5" xfId="0" applyFont="1" applyBorder="1" applyAlignment="1" applyProtection="1">
      <alignment horizontal="center" vertical="center" wrapText="1"/>
      <protection hidden="1"/>
    </xf>
    <xf numFmtId="0" fontId="9" fillId="0" borderId="15" xfId="0" applyFont="1" applyBorder="1" applyAlignment="1" applyProtection="1">
      <alignment horizontal="center" vertical="center" wrapText="1"/>
      <protection hidden="1"/>
    </xf>
    <xf numFmtId="0" fontId="9" fillId="0" borderId="8" xfId="0" applyFont="1" applyBorder="1" applyAlignment="1" applyProtection="1">
      <alignment horizontal="center" vertical="center" wrapText="1"/>
      <protection hidden="1"/>
    </xf>
    <xf numFmtId="0" fontId="9" fillId="0" borderId="1" xfId="0" applyFont="1" applyBorder="1" applyAlignment="1" applyProtection="1">
      <alignment horizontal="left" vertical="center" indent="1" shrinkToFit="1"/>
      <protection hidden="1"/>
    </xf>
    <xf numFmtId="0" fontId="9" fillId="0" borderId="23" xfId="0" applyFont="1" applyBorder="1" applyAlignment="1" applyProtection="1">
      <alignment horizontal="left" vertical="center" indent="1" shrinkToFit="1"/>
      <protection hidden="1"/>
    </xf>
    <xf numFmtId="0" fontId="9" fillId="0" borderId="24" xfId="0" applyFont="1" applyBorder="1" applyAlignment="1" applyProtection="1">
      <alignment horizontal="left" vertical="center" indent="1" shrinkToFit="1"/>
      <protection hidden="1"/>
    </xf>
    <xf numFmtId="0" fontId="9" fillId="0" borderId="0" xfId="0" applyFont="1" applyAlignment="1" applyProtection="1">
      <alignment horizontal="right" vertical="center"/>
      <protection hidden="1"/>
    </xf>
    <xf numFmtId="0" fontId="9" fillId="0" borderId="54" xfId="0" applyFont="1" applyBorder="1" applyAlignment="1" applyProtection="1">
      <alignment horizontal="left" vertical="center" indent="1" shrinkToFit="1"/>
      <protection hidden="1"/>
    </xf>
    <xf numFmtId="0" fontId="9" fillId="0" borderId="45" xfId="0" applyFont="1" applyBorder="1" applyAlignment="1" applyProtection="1">
      <alignment horizontal="left" vertical="center" indent="1" shrinkToFit="1"/>
      <protection hidden="1"/>
    </xf>
    <xf numFmtId="0" fontId="5" fillId="0" borderId="0" xfId="0" applyFont="1" applyAlignment="1" applyProtection="1">
      <alignment vertical="center" wrapText="1"/>
      <protection hidden="1"/>
    </xf>
    <xf numFmtId="0" fontId="5" fillId="0" borderId="22" xfId="0" applyFont="1" applyBorder="1" applyAlignment="1" applyProtection="1">
      <alignment vertical="center" wrapText="1"/>
      <protection hidden="1"/>
    </xf>
    <xf numFmtId="0" fontId="11" fillId="0" borderId="0" xfId="0" applyFont="1" applyAlignment="1" applyProtection="1">
      <alignment horizontal="center" vertical="center"/>
      <protection hidden="1"/>
    </xf>
    <xf numFmtId="0" fontId="9" fillId="0" borderId="13" xfId="0" applyFont="1" applyBorder="1" applyAlignment="1" applyProtection="1">
      <alignment horizontal="center" vertical="center" wrapText="1"/>
      <protection hidden="1"/>
    </xf>
    <xf numFmtId="0" fontId="9" fillId="0" borderId="10" xfId="0" applyFont="1" applyBorder="1" applyAlignment="1" applyProtection="1">
      <alignment horizontal="center" vertical="center" wrapText="1"/>
      <protection hidden="1"/>
    </xf>
    <xf numFmtId="0" fontId="9" fillId="0" borderId="18" xfId="0" applyFont="1" applyBorder="1" applyAlignment="1" applyProtection="1">
      <alignment horizontal="left" vertical="center"/>
      <protection hidden="1"/>
    </xf>
    <xf numFmtId="0" fontId="9" fillId="0" borderId="13" xfId="0" applyFont="1" applyBorder="1" applyAlignment="1" applyProtection="1">
      <alignment horizontal="center" vertical="distributed" textRotation="255" justifyLastLine="1"/>
      <protection hidden="1"/>
    </xf>
    <xf numFmtId="0" fontId="9" fillId="0" borderId="10" xfId="0" applyFont="1" applyBorder="1" applyAlignment="1" applyProtection="1">
      <alignment horizontal="center" vertical="distributed" textRotation="255" justifyLastLine="1"/>
      <protection hidden="1"/>
    </xf>
    <xf numFmtId="0" fontId="9" fillId="0" borderId="12" xfId="0" applyFont="1" applyBorder="1" applyAlignment="1" applyProtection="1">
      <alignment horizontal="center" vertical="distributed" textRotation="255" justifyLastLine="1"/>
      <protection hidden="1"/>
    </xf>
    <xf numFmtId="0" fontId="9" fillId="0" borderId="17" xfId="0" applyFont="1" applyBorder="1" applyAlignment="1" applyProtection="1">
      <alignment horizontal="center" vertical="distributed" textRotation="255" justifyLastLine="1"/>
      <protection hidden="1"/>
    </xf>
    <xf numFmtId="0" fontId="9" fillId="0" borderId="0" xfId="0" applyFont="1" applyAlignment="1" applyProtection="1">
      <alignment horizontal="center" vertical="distributed" textRotation="255" justifyLastLine="1"/>
      <protection hidden="1"/>
    </xf>
    <xf numFmtId="0" fontId="9" fillId="0" borderId="15" xfId="0" applyFont="1" applyBorder="1" applyAlignment="1" applyProtection="1">
      <alignment horizontal="center" vertical="distributed" textRotation="255" justifyLastLine="1"/>
      <protection hidden="1"/>
    </xf>
    <xf numFmtId="0" fontId="9" fillId="0" borderId="6" xfId="0" applyFont="1" applyBorder="1" applyAlignment="1" applyProtection="1">
      <alignment horizontal="center" vertical="distributed" textRotation="255" justifyLastLine="1"/>
      <protection hidden="1"/>
    </xf>
    <xf numFmtId="0" fontId="9" fillId="0" borderId="7" xfId="0" applyFont="1" applyBorder="1" applyAlignment="1" applyProtection="1">
      <alignment horizontal="center" vertical="distributed" textRotation="255" justifyLastLine="1"/>
      <protection hidden="1"/>
    </xf>
    <xf numFmtId="0" fontId="9" fillId="0" borderId="8" xfId="0" applyFont="1" applyBorder="1" applyAlignment="1" applyProtection="1">
      <alignment horizontal="center" vertical="distributed" textRotation="255" justifyLastLine="1"/>
      <protection hidden="1"/>
    </xf>
    <xf numFmtId="0" fontId="8" fillId="0" borderId="0" xfId="0" applyFont="1" applyAlignment="1" applyProtection="1">
      <alignment horizontal="center" vertical="center"/>
      <protection hidden="1"/>
    </xf>
    <xf numFmtId="0" fontId="9" fillId="0" borderId="13" xfId="0" applyFont="1" applyBorder="1" applyAlignment="1" applyProtection="1">
      <alignment vertical="center" textRotation="255"/>
      <protection hidden="1"/>
    </xf>
    <xf numFmtId="0" fontId="9" fillId="0" borderId="12" xfId="0" applyFont="1" applyBorder="1" applyAlignment="1" applyProtection="1">
      <alignment vertical="center" textRotation="255"/>
      <protection hidden="1"/>
    </xf>
    <xf numFmtId="0" fontId="9" fillId="0" borderId="17" xfId="0" applyFont="1" applyBorder="1" applyAlignment="1" applyProtection="1">
      <alignment vertical="center" textRotation="255"/>
      <protection hidden="1"/>
    </xf>
    <xf numFmtId="0" fontId="9" fillId="0" borderId="15" xfId="0" applyFont="1" applyBorder="1" applyAlignment="1" applyProtection="1">
      <alignment vertical="center" textRotation="255"/>
      <protection hidden="1"/>
    </xf>
    <xf numFmtId="0" fontId="9" fillId="0" borderId="6" xfId="0" applyFont="1" applyBorder="1" applyAlignment="1" applyProtection="1">
      <alignment vertical="center" textRotation="255"/>
      <protection hidden="1"/>
    </xf>
    <xf numFmtId="0" fontId="9" fillId="0" borderId="8" xfId="0" applyFont="1" applyBorder="1" applyAlignment="1" applyProtection="1">
      <alignment vertical="center" textRotation="255"/>
      <protection hidden="1"/>
    </xf>
    <xf numFmtId="0" fontId="9" fillId="0" borderId="4" xfId="0" applyFont="1" applyBorder="1" applyProtection="1">
      <alignment vertical="center"/>
      <protection hidden="1"/>
    </xf>
    <xf numFmtId="0" fontId="9" fillId="0" borderId="7" xfId="0" applyFont="1" applyBorder="1" applyProtection="1">
      <alignment vertical="center"/>
      <protection hidden="1"/>
    </xf>
    <xf numFmtId="0" fontId="9" fillId="0" borderId="22" xfId="0" applyFont="1" applyBorder="1" applyProtection="1">
      <alignment vertical="center"/>
      <protection hidden="1"/>
    </xf>
    <xf numFmtId="0" fontId="11" fillId="0" borderId="17" xfId="0" applyFont="1" applyBorder="1" applyAlignment="1" applyProtection="1">
      <alignment horizontal="left" vertical="center" indent="1" shrinkToFit="1"/>
      <protection hidden="1"/>
    </xf>
    <xf numFmtId="0" fontId="11" fillId="0" borderId="0" xfId="0" applyFont="1" applyAlignment="1" applyProtection="1">
      <alignment horizontal="left" vertical="center" indent="1" shrinkToFit="1"/>
      <protection hidden="1"/>
    </xf>
    <xf numFmtId="0" fontId="11" fillId="0" borderId="6" xfId="0" applyFont="1" applyBorder="1" applyAlignment="1" applyProtection="1">
      <alignment horizontal="left" vertical="center" indent="1" shrinkToFit="1"/>
      <protection hidden="1"/>
    </xf>
    <xf numFmtId="0" fontId="11" fillId="0" borderId="7" xfId="0" applyFont="1" applyBorder="1" applyAlignment="1" applyProtection="1">
      <alignment horizontal="left" vertical="center" indent="1" shrinkToFit="1"/>
      <protection hidden="1"/>
    </xf>
    <xf numFmtId="0" fontId="2" fillId="0" borderId="0" xfId="0" applyFont="1" applyAlignment="1" applyProtection="1">
      <alignment vertical="center" shrinkToFit="1"/>
      <protection hidden="1"/>
    </xf>
    <xf numFmtId="0" fontId="2" fillId="0" borderId="15" xfId="0" applyFont="1" applyBorder="1" applyAlignment="1" applyProtection="1">
      <alignment vertical="center" shrinkToFit="1"/>
      <protection hidden="1"/>
    </xf>
    <xf numFmtId="0" fontId="2" fillId="0" borderId="7" xfId="0" applyFont="1" applyBorder="1" applyAlignment="1" applyProtection="1">
      <alignment vertical="center" shrinkToFit="1"/>
      <protection hidden="1"/>
    </xf>
    <xf numFmtId="0" fontId="2" fillId="0" borderId="8" xfId="0" applyFont="1" applyBorder="1" applyAlignment="1" applyProtection="1">
      <alignment vertical="center" shrinkToFit="1"/>
      <protection hidden="1"/>
    </xf>
    <xf numFmtId="0" fontId="8" fillId="0" borderId="10" xfId="0" applyFont="1" applyBorder="1" applyAlignment="1" applyProtection="1">
      <alignment horizontal="center" vertical="center"/>
      <protection hidden="1"/>
    </xf>
    <xf numFmtId="0" fontId="9" fillId="0" borderId="17" xfId="0" applyFont="1" applyBorder="1" applyAlignment="1" applyProtection="1">
      <alignment horizontal="left" vertical="center" indent="1" shrinkToFit="1"/>
      <protection hidden="1"/>
    </xf>
    <xf numFmtId="0" fontId="9" fillId="0" borderId="4" xfId="0" applyFont="1" applyBorder="1" applyAlignment="1" applyProtection="1">
      <alignment vertical="center" shrinkToFit="1"/>
      <protection hidden="1"/>
    </xf>
    <xf numFmtId="0" fontId="9" fillId="0" borderId="0" xfId="0" applyFont="1" applyAlignment="1" applyProtection="1">
      <alignment vertical="center" shrinkToFit="1"/>
      <protection hidden="1"/>
    </xf>
    <xf numFmtId="0" fontId="9" fillId="0" borderId="7" xfId="0" applyFont="1" applyBorder="1" applyAlignment="1" applyProtection="1">
      <alignment vertical="center" shrinkToFit="1"/>
      <protection hidden="1"/>
    </xf>
    <xf numFmtId="0" fontId="9" fillId="0" borderId="22" xfId="0" applyFont="1" applyBorder="1" applyAlignment="1" applyProtection="1">
      <alignment horizontal="distributed" vertical="center" wrapText="1"/>
      <protection hidden="1"/>
    </xf>
    <xf numFmtId="0" fontId="9" fillId="0" borderId="23" xfId="0" applyFont="1" applyBorder="1" applyAlignment="1" applyProtection="1">
      <alignment horizontal="center" vertical="center"/>
      <protection hidden="1"/>
    </xf>
    <xf numFmtId="0" fontId="9" fillId="0" borderId="23" xfId="0" applyFont="1" applyBorder="1" applyAlignment="1" applyProtection="1">
      <alignment horizontal="distributed" vertical="center"/>
      <protection hidden="1"/>
    </xf>
    <xf numFmtId="0" fontId="9" fillId="0" borderId="7" xfId="0" applyFont="1" applyBorder="1" applyAlignment="1" applyProtection="1">
      <alignment horizontal="distributed" vertical="center"/>
      <protection hidden="1"/>
    </xf>
    <xf numFmtId="0" fontId="4" fillId="0" borderId="0" xfId="0" applyFont="1" applyAlignment="1" applyProtection="1">
      <alignment horizontal="right" vertical="center"/>
      <protection hidden="1"/>
    </xf>
    <xf numFmtId="0" fontId="14" fillId="0" borderId="0" xfId="0" applyFont="1" applyAlignment="1" applyProtection="1">
      <alignment horizontal="distributed" vertical="center" indent="1"/>
      <protection hidden="1"/>
    </xf>
    <xf numFmtId="0" fontId="9" fillId="0" borderId="3" xfId="0" applyFont="1" applyBorder="1" applyAlignment="1" applyProtection="1">
      <alignment horizontal="left" vertical="center" indent="1" shrinkToFit="1"/>
      <protection hidden="1"/>
    </xf>
    <xf numFmtId="0" fontId="9" fillId="0" borderId="4" xfId="0" applyFont="1" applyBorder="1" applyAlignment="1" applyProtection="1">
      <alignment horizontal="left" vertical="center" indent="1" shrinkToFit="1"/>
      <protection hidden="1"/>
    </xf>
    <xf numFmtId="0" fontId="9" fillId="0" borderId="6" xfId="0" applyFont="1" applyBorder="1" applyAlignment="1" applyProtection="1">
      <alignment horizontal="left" vertical="center" indent="1" shrinkToFit="1"/>
      <protection hidden="1"/>
    </xf>
    <xf numFmtId="0" fontId="9" fillId="0" borderId="7" xfId="0" applyFont="1" applyBorder="1" applyAlignment="1" applyProtection="1">
      <alignment horizontal="left" vertical="center" indent="1" shrinkToFit="1"/>
      <protection hidden="1"/>
    </xf>
    <xf numFmtId="0" fontId="9" fillId="0" borderId="13" xfId="0" applyFont="1" applyBorder="1" applyAlignment="1" applyProtection="1">
      <alignment vertical="center" wrapText="1"/>
      <protection hidden="1"/>
    </xf>
    <xf numFmtId="0" fontId="9" fillId="0" borderId="10" xfId="0" applyFont="1" applyBorder="1" applyAlignment="1" applyProtection="1">
      <alignment vertical="center" wrapText="1"/>
      <protection hidden="1"/>
    </xf>
    <xf numFmtId="0" fontId="9" fillId="0" borderId="11" xfId="0" applyFont="1" applyBorder="1" applyAlignment="1" applyProtection="1">
      <alignment vertical="center" wrapText="1"/>
      <protection hidden="1"/>
    </xf>
    <xf numFmtId="0" fontId="9" fillId="0" borderId="6" xfId="0" applyFont="1" applyBorder="1" applyAlignment="1" applyProtection="1">
      <alignment vertical="center" wrapText="1"/>
      <protection hidden="1"/>
    </xf>
    <xf numFmtId="0" fontId="9" fillId="0" borderId="7" xfId="0" applyFont="1" applyBorder="1" applyAlignment="1" applyProtection="1">
      <alignment vertical="center" wrapText="1"/>
      <protection hidden="1"/>
    </xf>
    <xf numFmtId="0" fontId="9" fillId="0" borderId="19" xfId="0" applyFont="1" applyBorder="1" applyAlignment="1" applyProtection="1">
      <alignment vertical="center" wrapText="1"/>
      <protection hidden="1"/>
    </xf>
    <xf numFmtId="177" fontId="9" fillId="0" borderId="23" xfId="0" applyNumberFormat="1" applyFont="1" applyBorder="1" applyAlignment="1" applyProtection="1">
      <alignment horizontal="distributed" vertical="center"/>
      <protection hidden="1"/>
    </xf>
    <xf numFmtId="0" fontId="9" fillId="0" borderId="9" xfId="0" applyFont="1" applyBorder="1" applyAlignment="1" applyProtection="1">
      <alignment horizontal="center" vertical="center"/>
      <protection hidden="1"/>
    </xf>
    <xf numFmtId="0" fontId="9" fillId="0" borderId="10" xfId="0" applyFont="1" applyBorder="1" applyAlignment="1" applyProtection="1">
      <alignment horizontal="distributed" vertical="center" wrapText="1"/>
      <protection hidden="1"/>
    </xf>
    <xf numFmtId="0" fontId="9" fillId="0" borderId="13"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4" xfId="0" applyFont="1" applyBorder="1" applyAlignment="1" applyProtection="1">
      <alignment vertical="center" wrapText="1"/>
      <protection hidden="1"/>
    </xf>
    <xf numFmtId="0" fontId="9" fillId="0" borderId="22" xfId="0" applyFont="1" applyBorder="1" applyAlignment="1" applyProtection="1">
      <alignment vertical="center" wrapText="1"/>
      <protection hidden="1"/>
    </xf>
    <xf numFmtId="0" fontId="13" fillId="0" borderId="0" xfId="0" quotePrefix="1" applyFont="1" applyAlignment="1" applyProtection="1">
      <alignment textRotation="180"/>
      <protection hidden="1"/>
    </xf>
    <xf numFmtId="0" fontId="13" fillId="0" borderId="0" xfId="0" applyFont="1" applyAlignment="1" applyProtection="1">
      <alignment textRotation="180"/>
      <protection hidden="1"/>
    </xf>
    <xf numFmtId="0" fontId="6" fillId="0" borderId="0" xfId="0" applyFont="1" applyAlignment="1" applyProtection="1">
      <alignment horizontal="center" vertical="center"/>
      <protection hidden="1"/>
    </xf>
    <xf numFmtId="0" fontId="61" fillId="0" borderId="0" xfId="0" applyFont="1" applyAlignment="1" applyProtection="1">
      <alignment horizontal="distributed" vertical="center"/>
      <protection hidden="1"/>
    </xf>
    <xf numFmtId="0" fontId="8" fillId="0" borderId="13"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8" fillId="0" borderId="27" xfId="0" applyFont="1" applyBorder="1" applyAlignment="1" applyProtection="1">
      <alignment horizontal="center" vertical="center"/>
      <protection hidden="1"/>
    </xf>
    <xf numFmtId="0" fontId="8" fillId="0" borderId="22" xfId="0" applyFont="1" applyBorder="1" applyAlignment="1" applyProtection="1">
      <alignment horizontal="center" vertical="center"/>
      <protection hidden="1"/>
    </xf>
    <xf numFmtId="0" fontId="8" fillId="0" borderId="28" xfId="0" applyFont="1" applyBorder="1" applyAlignment="1" applyProtection="1">
      <alignment horizontal="center" vertical="center"/>
      <protection hidden="1"/>
    </xf>
    <xf numFmtId="0" fontId="9" fillId="0" borderId="10" xfId="0" applyFont="1" applyBorder="1" applyAlignment="1" applyProtection="1">
      <alignment horizontal="distributed" vertical="center"/>
      <protection hidden="1"/>
    </xf>
    <xf numFmtId="0" fontId="9" fillId="0" borderId="22" xfId="0" applyFont="1" applyBorder="1" applyAlignment="1" applyProtection="1">
      <alignment horizontal="distributed" vertical="center"/>
      <protection hidden="1"/>
    </xf>
    <xf numFmtId="0" fontId="8" fillId="0" borderId="72" xfId="0" applyFont="1" applyBorder="1" applyAlignment="1" applyProtection="1">
      <alignment horizontal="center" vertical="center"/>
      <protection hidden="1"/>
    </xf>
    <xf numFmtId="0" fontId="8" fillId="0" borderId="73" xfId="0" applyFont="1" applyBorder="1" applyAlignment="1" applyProtection="1">
      <alignment horizontal="center" vertical="center"/>
      <protection hidden="1"/>
    </xf>
    <xf numFmtId="0" fontId="8" fillId="0" borderId="74" xfId="0" applyFont="1" applyBorder="1" applyAlignment="1" applyProtection="1">
      <alignment horizontal="center" vertical="center"/>
      <protection hidden="1"/>
    </xf>
    <xf numFmtId="0" fontId="8" fillId="0" borderId="75" xfId="0" applyFont="1" applyBorder="1" applyAlignment="1" applyProtection="1">
      <alignment horizontal="center" vertical="center"/>
      <protection hidden="1"/>
    </xf>
    <xf numFmtId="0" fontId="8" fillId="0" borderId="77" xfId="0" applyFont="1" applyBorder="1" applyAlignment="1" applyProtection="1">
      <alignment horizontal="center" vertical="center"/>
      <protection hidden="1"/>
    </xf>
    <xf numFmtId="0" fontId="8" fillId="0" borderId="78" xfId="0" applyFont="1" applyBorder="1" applyAlignment="1" applyProtection="1">
      <alignment horizontal="center" vertical="center"/>
      <protection hidden="1"/>
    </xf>
    <xf numFmtId="0" fontId="8" fillId="0" borderId="76" xfId="0" applyFont="1" applyBorder="1" applyAlignment="1" applyProtection="1">
      <alignment horizontal="center" vertical="center"/>
      <protection hidden="1"/>
    </xf>
    <xf numFmtId="0" fontId="8" fillId="0" borderId="79"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0" fontId="8" fillId="0" borderId="26"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25" xfId="0" applyFont="1" applyBorder="1" applyAlignment="1" applyProtection="1">
      <alignment horizontal="center" vertical="center"/>
      <protection hidden="1"/>
    </xf>
    <xf numFmtId="0" fontId="8" fillId="0" borderId="39" xfId="0" applyFont="1" applyBorder="1" applyAlignment="1" applyProtection="1">
      <alignment horizontal="center" vertical="center"/>
      <protection hidden="1"/>
    </xf>
    <xf numFmtId="0" fontId="8" fillId="0" borderId="40" xfId="0" applyFont="1" applyBorder="1" applyAlignment="1" applyProtection="1">
      <alignment horizontal="center" vertical="center"/>
      <protection hidden="1"/>
    </xf>
    <xf numFmtId="0" fontId="14" fillId="0" borderId="0" xfId="0" applyFont="1" applyAlignment="1" applyProtection="1">
      <alignment horizontal="distributed" vertical="center" indent="4"/>
      <protection hidden="1"/>
    </xf>
    <xf numFmtId="0" fontId="9" fillId="0" borderId="44" xfId="0" applyFont="1" applyBorder="1" applyAlignment="1" applyProtection="1">
      <alignment horizontal="center" vertical="center"/>
      <protection hidden="1"/>
    </xf>
    <xf numFmtId="0" fontId="9" fillId="0" borderId="45" xfId="0" applyFont="1" applyBorder="1" applyAlignment="1" applyProtection="1">
      <alignment horizontal="center" vertical="center"/>
      <protection hidden="1"/>
    </xf>
    <xf numFmtId="0" fontId="9" fillId="0" borderId="53" xfId="0" applyFont="1" applyBorder="1" applyAlignment="1" applyProtection="1">
      <alignment horizontal="center" vertical="center"/>
      <protection hidden="1"/>
    </xf>
    <xf numFmtId="0" fontId="9" fillId="0" borderId="54" xfId="0" applyFont="1" applyBorder="1" applyAlignment="1" applyProtection="1">
      <alignment horizontal="left" vertical="center" indent="1"/>
      <protection hidden="1"/>
    </xf>
    <xf numFmtId="0" fontId="9" fillId="0" borderId="45" xfId="0" applyFont="1" applyBorder="1" applyAlignment="1" applyProtection="1">
      <alignment horizontal="left" vertical="center" indent="1"/>
      <protection hidden="1"/>
    </xf>
    <xf numFmtId="0" fontId="9" fillId="0" borderId="53" xfId="0" applyFont="1" applyBorder="1" applyAlignment="1" applyProtection="1">
      <alignment horizontal="left" vertical="center" indent="1"/>
      <protection hidden="1"/>
    </xf>
    <xf numFmtId="0" fontId="9" fillId="0" borderId="54" xfId="0" applyFont="1" applyBorder="1" applyAlignment="1" applyProtection="1">
      <alignment horizontal="distributed" vertical="center" indent="1"/>
      <protection hidden="1"/>
    </xf>
    <xf numFmtId="0" fontId="0" fillId="0" borderId="45" xfId="0" applyBorder="1" applyAlignment="1" applyProtection="1">
      <alignment horizontal="distributed" vertical="center" indent="1"/>
      <protection hidden="1"/>
    </xf>
    <xf numFmtId="0" fontId="0" fillId="0" borderId="53" xfId="0" applyBorder="1" applyAlignment="1" applyProtection="1">
      <alignment horizontal="distributed" vertical="center" indent="1"/>
      <protection hidden="1"/>
    </xf>
    <xf numFmtId="0" fontId="9" fillId="0" borderId="10" xfId="0" applyFont="1" applyBorder="1" applyAlignment="1" applyProtection="1">
      <alignment horizontal="right" vertical="center"/>
      <protection hidden="1"/>
    </xf>
    <xf numFmtId="0" fontId="3" fillId="0" borderId="0" xfId="0" applyFont="1" applyAlignment="1" applyProtection="1">
      <alignment vertical="top"/>
      <protection hidden="1"/>
    </xf>
    <xf numFmtId="0" fontId="15" fillId="0" borderId="4" xfId="0" applyFont="1" applyBorder="1" applyAlignment="1" applyProtection="1">
      <alignment horizontal="left" vertical="center" indent="1"/>
      <protection hidden="1"/>
    </xf>
    <xf numFmtId="0" fontId="15" fillId="0" borderId="0" xfId="0" applyFont="1" applyAlignment="1" applyProtection="1">
      <alignment horizontal="left" vertical="center" indent="1"/>
      <protection hidden="1"/>
    </xf>
    <xf numFmtId="0" fontId="15" fillId="0" borderId="22" xfId="0" applyFont="1" applyBorder="1" applyAlignment="1" applyProtection="1">
      <alignment horizontal="left" vertical="center" indent="1"/>
      <protection hidden="1"/>
    </xf>
    <xf numFmtId="0" fontId="9" fillId="0" borderId="22" xfId="0" applyFont="1" applyBorder="1" applyAlignment="1" applyProtection="1">
      <alignment horizontal="left" vertical="center"/>
      <protection hidden="1"/>
    </xf>
    <xf numFmtId="0" fontId="9" fillId="0" borderId="10" xfId="0" applyFont="1" applyBorder="1" applyAlignment="1" applyProtection="1">
      <alignment horizontal="left" vertical="center"/>
      <protection hidden="1"/>
    </xf>
    <xf numFmtId="0" fontId="9" fillId="0" borderId="12" xfId="0" applyFont="1" applyBorder="1" applyAlignment="1" applyProtection="1">
      <alignment horizontal="left" vertical="center"/>
      <protection hidden="1"/>
    </xf>
    <xf numFmtId="0" fontId="9" fillId="0" borderId="8" xfId="0" applyFont="1" applyBorder="1" applyAlignment="1" applyProtection="1">
      <alignment horizontal="left" vertical="center"/>
      <protection hidden="1"/>
    </xf>
    <xf numFmtId="0" fontId="9" fillId="0" borderId="10" xfId="0" applyFont="1" applyBorder="1" applyAlignment="1" applyProtection="1">
      <alignment horizontal="center" vertical="center" shrinkToFit="1"/>
      <protection hidden="1"/>
    </xf>
    <xf numFmtId="0" fontId="9" fillId="0" borderId="7" xfId="0" applyFont="1" applyBorder="1" applyAlignment="1" applyProtection="1">
      <alignment horizontal="center" vertical="center" shrinkToFit="1"/>
      <protection hidden="1"/>
    </xf>
    <xf numFmtId="0" fontId="9" fillId="0" borderId="11" xfId="0" applyFont="1" applyBorder="1" applyAlignment="1" applyProtection="1">
      <alignment horizontal="center" vertical="center"/>
      <protection hidden="1"/>
    </xf>
    <xf numFmtId="0" fontId="9" fillId="0" borderId="19" xfId="0" applyFont="1" applyBorder="1" applyAlignment="1" applyProtection="1">
      <alignment horizontal="center" vertical="center"/>
      <protection hidden="1"/>
    </xf>
    <xf numFmtId="0" fontId="9" fillId="0" borderId="14" xfId="0" applyFont="1" applyBorder="1" applyAlignment="1" applyProtection="1">
      <alignment horizontal="distributed" vertical="center" indent="1"/>
      <protection hidden="1"/>
    </xf>
    <xf numFmtId="0" fontId="9" fillId="0" borderId="0" xfId="0" applyFont="1" applyAlignment="1" applyProtection="1">
      <alignment horizontal="distributed" vertical="center" indent="1"/>
      <protection hidden="1"/>
    </xf>
    <xf numFmtId="0" fontId="9" fillId="0" borderId="15" xfId="0" applyFont="1" applyBorder="1" applyAlignment="1" applyProtection="1">
      <alignment horizontal="distributed" vertical="center" indent="1"/>
      <protection hidden="1"/>
    </xf>
    <xf numFmtId="0" fontId="9" fillId="0" borderId="16" xfId="0" applyFont="1" applyBorder="1" applyAlignment="1" applyProtection="1">
      <alignment horizontal="distributed" vertical="center" indent="1"/>
      <protection hidden="1"/>
    </xf>
    <xf numFmtId="0" fontId="9" fillId="0" borderId="7" xfId="0" applyFont="1" applyBorder="1" applyAlignment="1" applyProtection="1">
      <alignment horizontal="distributed" vertical="center" indent="1"/>
      <protection hidden="1"/>
    </xf>
    <xf numFmtId="0" fontId="9" fillId="0" borderId="8" xfId="0" applyFont="1" applyBorder="1" applyAlignment="1" applyProtection="1">
      <alignment horizontal="distributed" vertical="center" indent="1"/>
      <protection hidden="1"/>
    </xf>
    <xf numFmtId="0" fontId="11" fillId="0" borderId="15" xfId="0" applyFont="1" applyBorder="1" applyAlignment="1" applyProtection="1">
      <alignment horizontal="left" vertical="center" indent="1" shrinkToFit="1"/>
      <protection hidden="1"/>
    </xf>
    <xf numFmtId="0" fontId="11" fillId="0" borderId="8" xfId="0" applyFont="1" applyBorder="1" applyAlignment="1" applyProtection="1">
      <alignment horizontal="left" vertical="center" indent="1" shrinkToFit="1"/>
      <protection hidden="1"/>
    </xf>
    <xf numFmtId="0" fontId="9" fillId="0" borderId="3" xfId="0" applyFont="1" applyBorder="1" applyAlignment="1" applyProtection="1">
      <alignment horizontal="center" vertical="center"/>
      <protection hidden="1"/>
    </xf>
    <xf numFmtId="0" fontId="9" fillId="0" borderId="5" xfId="0" applyFont="1" applyBorder="1" applyAlignment="1" applyProtection="1">
      <alignment horizontal="center" vertical="center"/>
      <protection hidden="1"/>
    </xf>
    <xf numFmtId="0" fontId="9" fillId="0" borderId="17" xfId="0" applyFont="1" applyBorder="1" applyAlignment="1" applyProtection="1">
      <alignment horizontal="center" vertical="center"/>
      <protection hidden="1"/>
    </xf>
    <xf numFmtId="0" fontId="9" fillId="0" borderId="15" xfId="0" applyFont="1" applyBorder="1" applyAlignment="1" applyProtection="1">
      <alignment horizontal="center" vertical="center"/>
      <protection hidden="1"/>
    </xf>
    <xf numFmtId="0" fontId="9" fillId="0" borderId="0" xfId="0" applyFont="1" applyProtection="1">
      <alignment vertical="center"/>
      <protection hidden="1"/>
    </xf>
    <xf numFmtId="0" fontId="9" fillId="0" borderId="0" xfId="0" applyFont="1" applyAlignment="1" applyProtection="1">
      <alignment vertical="center" wrapText="1"/>
      <protection hidden="1"/>
    </xf>
    <xf numFmtId="0" fontId="9" fillId="0" borderId="9" xfId="0" applyFont="1" applyBorder="1" applyAlignment="1" applyProtection="1">
      <alignment horizontal="distributed" vertical="center" indent="1"/>
      <protection hidden="1"/>
    </xf>
    <xf numFmtId="0" fontId="9" fillId="0" borderId="10" xfId="0" applyFont="1" applyBorder="1" applyAlignment="1" applyProtection="1">
      <alignment horizontal="distributed" vertical="center" indent="1"/>
      <protection hidden="1"/>
    </xf>
    <xf numFmtId="0" fontId="9" fillId="0" borderId="12" xfId="0" applyFont="1" applyBorder="1" applyAlignment="1" applyProtection="1">
      <alignment horizontal="distributed" vertical="center" indent="1"/>
      <protection hidden="1"/>
    </xf>
    <xf numFmtId="0" fontId="9" fillId="0" borderId="13" xfId="0" applyFont="1" applyBorder="1" applyAlignment="1" applyProtection="1">
      <alignment horizontal="distributed" vertical="center" indent="6"/>
      <protection hidden="1"/>
    </xf>
    <xf numFmtId="0" fontId="9" fillId="0" borderId="10" xfId="0" applyFont="1" applyBorder="1" applyAlignment="1" applyProtection="1">
      <alignment horizontal="distributed" vertical="center" indent="6"/>
      <protection hidden="1"/>
    </xf>
    <xf numFmtId="0" fontId="9" fillId="0" borderId="12" xfId="0" applyFont="1" applyBorder="1" applyAlignment="1" applyProtection="1">
      <alignment horizontal="distributed" vertical="center" indent="6"/>
      <protection hidden="1"/>
    </xf>
    <xf numFmtId="0" fontId="9" fillId="0" borderId="6" xfId="0" applyFont="1" applyBorder="1" applyAlignment="1" applyProtection="1">
      <alignment horizontal="distributed" vertical="center" indent="6"/>
      <protection hidden="1"/>
    </xf>
    <xf numFmtId="0" fontId="9" fillId="0" borderId="7" xfId="0" applyFont="1" applyBorder="1" applyAlignment="1" applyProtection="1">
      <alignment horizontal="distributed" vertical="center" indent="6"/>
      <protection hidden="1"/>
    </xf>
    <xf numFmtId="0" fontId="9" fillId="0" borderId="8" xfId="0" applyFont="1" applyBorder="1" applyAlignment="1" applyProtection="1">
      <alignment horizontal="distributed" vertical="center" indent="6"/>
      <protection hidden="1"/>
    </xf>
    <xf numFmtId="0" fontId="9" fillId="0" borderId="13" xfId="0" applyFont="1" applyBorder="1" applyAlignment="1" applyProtection="1">
      <alignment horizontal="distributed" vertical="center" indent="1"/>
      <protection hidden="1"/>
    </xf>
    <xf numFmtId="0" fontId="9" fillId="0" borderId="6" xfId="0" applyFont="1" applyBorder="1" applyAlignment="1" applyProtection="1">
      <alignment horizontal="distributed" vertical="center" indent="1"/>
      <protection hidden="1"/>
    </xf>
    <xf numFmtId="0" fontId="9" fillId="0" borderId="13" xfId="0" applyFont="1" applyBorder="1" applyAlignment="1" applyProtection="1">
      <alignment horizontal="distributed" vertical="center" indent="8"/>
      <protection hidden="1"/>
    </xf>
    <xf numFmtId="0" fontId="9" fillId="0" borderId="10" xfId="0" applyFont="1" applyBorder="1" applyAlignment="1" applyProtection="1">
      <alignment horizontal="distributed" vertical="center" indent="8"/>
      <protection hidden="1"/>
    </xf>
    <xf numFmtId="0" fontId="9" fillId="0" borderId="11" xfId="0" applyFont="1" applyBorder="1" applyAlignment="1" applyProtection="1">
      <alignment horizontal="distributed" vertical="center" indent="8"/>
      <protection hidden="1"/>
    </xf>
    <xf numFmtId="0" fontId="9" fillId="0" borderId="6" xfId="0" applyFont="1" applyBorder="1" applyAlignment="1" applyProtection="1">
      <alignment horizontal="distributed" vertical="center" indent="8"/>
      <protection hidden="1"/>
    </xf>
    <xf numFmtId="0" fontId="9" fillId="0" borderId="7" xfId="0" applyFont="1" applyBorder="1" applyAlignment="1" applyProtection="1">
      <alignment horizontal="distributed" vertical="center" indent="8"/>
      <protection hidden="1"/>
    </xf>
    <xf numFmtId="0" fontId="9" fillId="0" borderId="19" xfId="0" applyFont="1" applyBorder="1" applyAlignment="1" applyProtection="1">
      <alignment horizontal="distributed" vertical="center" indent="8"/>
      <protection hidden="1"/>
    </xf>
    <xf numFmtId="177" fontId="23" fillId="0" borderId="4" xfId="0" applyNumberFormat="1" applyFont="1" applyBorder="1" applyAlignment="1" applyProtection="1">
      <alignment horizontal="distributed" vertical="center"/>
      <protection hidden="1"/>
    </xf>
    <xf numFmtId="177" fontId="23" fillId="0" borderId="7" xfId="0" applyNumberFormat="1" applyFont="1" applyBorder="1" applyAlignment="1" applyProtection="1">
      <alignment horizontal="distributed" vertical="center"/>
      <protection hidden="1"/>
    </xf>
    <xf numFmtId="0" fontId="0" fillId="0" borderId="4" xfId="0" applyBorder="1" applyAlignment="1">
      <alignment vertical="center" shrinkToFit="1"/>
    </xf>
    <xf numFmtId="0" fontId="0" fillId="0" borderId="7" xfId="0" applyBorder="1" applyAlignment="1">
      <alignment vertical="center" shrinkToFit="1"/>
    </xf>
    <xf numFmtId="0" fontId="9" fillId="0" borderId="20" xfId="0" applyFont="1" applyBorder="1" applyAlignment="1" applyProtection="1">
      <alignment horizontal="distributed" vertical="center" indent="5"/>
      <protection hidden="1"/>
    </xf>
    <xf numFmtId="0" fontId="9" fillId="0" borderId="4" xfId="0" applyFont="1" applyBorder="1" applyAlignment="1" applyProtection="1">
      <alignment horizontal="distributed" vertical="center" indent="5"/>
      <protection hidden="1"/>
    </xf>
    <xf numFmtId="0" fontId="9" fillId="0" borderId="5" xfId="0" applyFont="1" applyBorder="1" applyAlignment="1" applyProtection="1">
      <alignment horizontal="distributed" vertical="center" indent="5"/>
      <protection hidden="1"/>
    </xf>
    <xf numFmtId="0" fontId="9" fillId="0" borderId="16" xfId="0" applyFont="1" applyBorder="1" applyAlignment="1" applyProtection="1">
      <alignment horizontal="distributed" vertical="center" indent="5"/>
      <protection hidden="1"/>
    </xf>
    <xf numFmtId="0" fontId="9" fillId="0" borderId="7" xfId="0" applyFont="1" applyBorder="1" applyAlignment="1" applyProtection="1">
      <alignment horizontal="distributed" vertical="center" indent="5"/>
      <protection hidden="1"/>
    </xf>
    <xf numFmtId="0" fontId="9" fillId="0" borderId="8" xfId="0" applyFont="1" applyBorder="1" applyAlignment="1" applyProtection="1">
      <alignment horizontal="distributed" vertical="center" indent="5"/>
      <protection hidden="1"/>
    </xf>
    <xf numFmtId="0" fontId="24" fillId="0" borderId="3" xfId="0" applyFont="1" applyBorder="1" applyAlignment="1" applyProtection="1">
      <alignment vertical="center" textRotation="255"/>
      <protection hidden="1"/>
    </xf>
    <xf numFmtId="0" fontId="24" fillId="0" borderId="4" xfId="0" applyFont="1" applyBorder="1" applyAlignment="1" applyProtection="1">
      <alignment vertical="center" textRotation="255"/>
      <protection hidden="1"/>
    </xf>
    <xf numFmtId="0" fontId="24" fillId="0" borderId="5" xfId="0" applyFont="1" applyBorder="1" applyAlignment="1" applyProtection="1">
      <alignment vertical="center" textRotation="255"/>
      <protection hidden="1"/>
    </xf>
    <xf numFmtId="0" fontId="24" fillId="0" borderId="17" xfId="0" applyFont="1" applyBorder="1" applyAlignment="1" applyProtection="1">
      <alignment vertical="center" textRotation="255"/>
      <protection hidden="1"/>
    </xf>
    <xf numFmtId="0" fontId="24" fillId="0" borderId="0" xfId="0" applyFont="1" applyAlignment="1" applyProtection="1">
      <alignment vertical="center" textRotation="255"/>
      <protection hidden="1"/>
    </xf>
    <xf numFmtId="0" fontId="24" fillId="0" borderId="15" xfId="0" applyFont="1" applyBorder="1" applyAlignment="1" applyProtection="1">
      <alignment vertical="center" textRotation="255"/>
      <protection hidden="1"/>
    </xf>
    <xf numFmtId="0" fontId="24" fillId="0" borderId="6" xfId="0" applyFont="1" applyBorder="1" applyAlignment="1" applyProtection="1">
      <alignment vertical="center" textRotation="255"/>
      <protection hidden="1"/>
    </xf>
    <xf numFmtId="0" fontId="24" fillId="0" borderId="7" xfId="0" applyFont="1" applyBorder="1" applyAlignment="1" applyProtection="1">
      <alignment vertical="center" textRotation="255"/>
      <protection hidden="1"/>
    </xf>
    <xf numFmtId="0" fontId="24" fillId="0" borderId="8" xfId="0" applyFont="1" applyBorder="1" applyAlignment="1" applyProtection="1">
      <alignment vertical="center" textRotation="255"/>
      <protection hidden="1"/>
    </xf>
    <xf numFmtId="0" fontId="9" fillId="0" borderId="3" xfId="0" applyFont="1" applyBorder="1" applyAlignment="1" applyProtection="1">
      <alignment horizontal="left" vertical="center" wrapText="1" indent="1"/>
      <protection hidden="1"/>
    </xf>
    <xf numFmtId="0" fontId="9" fillId="0" borderId="4" xfId="0" applyFont="1" applyBorder="1" applyAlignment="1" applyProtection="1">
      <alignment horizontal="left" vertical="center" wrapText="1" indent="1"/>
      <protection hidden="1"/>
    </xf>
    <xf numFmtId="0" fontId="9" fillId="0" borderId="5" xfId="0" applyFont="1" applyBorder="1" applyAlignment="1" applyProtection="1">
      <alignment horizontal="left" vertical="center" wrapText="1" indent="1"/>
      <protection hidden="1"/>
    </xf>
    <xf numFmtId="0" fontId="9" fillId="0" borderId="17" xfId="0" applyFont="1" applyBorder="1" applyAlignment="1" applyProtection="1">
      <alignment horizontal="left" vertical="center" wrapText="1" indent="1"/>
      <protection hidden="1"/>
    </xf>
    <xf numFmtId="0" fontId="9" fillId="0" borderId="0" xfId="0" applyFont="1" applyAlignment="1" applyProtection="1">
      <alignment horizontal="left" vertical="center" wrapText="1" indent="1"/>
      <protection hidden="1"/>
    </xf>
    <xf numFmtId="0" fontId="9" fillId="0" borderId="15" xfId="0" applyFont="1" applyBorder="1" applyAlignment="1" applyProtection="1">
      <alignment horizontal="left" vertical="center" wrapText="1" indent="1"/>
      <protection hidden="1"/>
    </xf>
    <xf numFmtId="0" fontId="9" fillId="0" borderId="6" xfId="0" applyFont="1" applyBorder="1" applyAlignment="1" applyProtection="1">
      <alignment horizontal="left" vertical="center" wrapText="1" indent="1"/>
      <protection hidden="1"/>
    </xf>
    <xf numFmtId="0" fontId="9" fillId="0" borderId="7" xfId="0" applyFont="1" applyBorder="1" applyAlignment="1" applyProtection="1">
      <alignment horizontal="left" vertical="center" wrapText="1" indent="1"/>
      <protection hidden="1"/>
    </xf>
    <xf numFmtId="0" fontId="9" fillId="0" borderId="8" xfId="0" applyFont="1" applyBorder="1" applyAlignment="1" applyProtection="1">
      <alignment horizontal="left" vertical="center" wrapText="1" indent="1"/>
      <protection hidden="1"/>
    </xf>
    <xf numFmtId="177" fontId="23" fillId="0" borderId="22" xfId="0" applyNumberFormat="1" applyFont="1" applyBorder="1" applyAlignment="1" applyProtection="1">
      <alignment horizontal="distributed" vertical="center"/>
      <protection hidden="1"/>
    </xf>
    <xf numFmtId="0" fontId="9" fillId="0" borderId="22" xfId="0" applyFont="1" applyBorder="1" applyAlignment="1" applyProtection="1">
      <alignment vertical="center" shrinkToFit="1"/>
      <protection hidden="1"/>
    </xf>
    <xf numFmtId="0" fontId="0" fillId="0" borderId="22" xfId="0" applyBorder="1" applyAlignment="1">
      <alignment vertical="center" shrinkToFit="1"/>
    </xf>
    <xf numFmtId="0" fontId="35" fillId="0" borderId="0" xfId="0" applyFont="1" applyAlignment="1" applyProtection="1">
      <alignment horizontal="right" vertical="center"/>
      <protection hidden="1"/>
    </xf>
    <xf numFmtId="0" fontId="38" fillId="0" borderId="0" xfId="0" applyFont="1" applyAlignment="1" applyProtection="1">
      <alignment horizontal="distributed" vertical="center" indent="1"/>
      <protection hidden="1"/>
    </xf>
    <xf numFmtId="0" fontId="34" fillId="0" borderId="0" xfId="0" applyFont="1" applyAlignment="1" applyProtection="1">
      <alignment horizontal="right" vertical="center"/>
      <protection hidden="1"/>
    </xf>
    <xf numFmtId="0" fontId="34" fillId="0" borderId="0" xfId="0" applyFont="1" applyAlignment="1" applyProtection="1">
      <alignment horizontal="center" vertical="center"/>
      <protection hidden="1"/>
    </xf>
    <xf numFmtId="0" fontId="40" fillId="0" borderId="0" xfId="0" applyFont="1" applyAlignment="1" applyProtection="1">
      <alignment vertical="center" wrapText="1"/>
      <protection hidden="1"/>
    </xf>
    <xf numFmtId="0" fontId="40" fillId="0" borderId="22" xfId="0" applyFont="1" applyBorder="1" applyAlignment="1" applyProtection="1">
      <alignment vertical="center" wrapText="1"/>
      <protection hidden="1"/>
    </xf>
    <xf numFmtId="0" fontId="42" fillId="0" borderId="0" xfId="0" applyFont="1" applyAlignment="1" applyProtection="1">
      <alignment horizontal="center" vertical="center"/>
      <protection hidden="1"/>
    </xf>
    <xf numFmtId="0" fontId="34" fillId="0" borderId="29" xfId="0" applyFont="1" applyBorder="1" applyAlignment="1" applyProtection="1">
      <alignment horizontal="left" vertical="center" indent="1" shrinkToFit="1"/>
      <protection hidden="1"/>
    </xf>
    <xf numFmtId="0" fontId="34" fillId="0" borderId="30" xfId="0" applyFont="1" applyBorder="1" applyAlignment="1" applyProtection="1">
      <alignment horizontal="left" vertical="center" indent="1" shrinkToFit="1"/>
      <protection hidden="1"/>
    </xf>
    <xf numFmtId="0" fontId="34" fillId="0" borderId="30" xfId="0" applyFont="1" applyBorder="1" applyAlignment="1" applyProtection="1">
      <alignment vertical="center" shrinkToFit="1"/>
      <protection hidden="1"/>
    </xf>
    <xf numFmtId="0" fontId="34" fillId="0" borderId="31" xfId="0" applyFont="1" applyBorder="1" applyAlignment="1" applyProtection="1">
      <alignment vertical="center" shrinkToFit="1"/>
      <protection hidden="1"/>
    </xf>
    <xf numFmtId="0" fontId="34" fillId="0" borderId="13" xfId="0" applyFont="1" applyBorder="1" applyAlignment="1" applyProtection="1">
      <alignment horizontal="center" vertical="distributed" textRotation="255" justifyLastLine="1"/>
      <protection hidden="1"/>
    </xf>
    <xf numFmtId="0" fontId="34" fillId="0" borderId="10" xfId="0" applyFont="1" applyBorder="1" applyAlignment="1" applyProtection="1">
      <alignment horizontal="center" vertical="distributed" textRotation="255" justifyLastLine="1"/>
      <protection hidden="1"/>
    </xf>
    <xf numFmtId="0" fontId="34" fillId="0" borderId="12" xfId="0" applyFont="1" applyBorder="1" applyAlignment="1" applyProtection="1">
      <alignment horizontal="center" vertical="distributed" textRotation="255" justifyLastLine="1"/>
      <protection hidden="1"/>
    </xf>
    <xf numFmtId="0" fontId="34" fillId="0" borderId="17" xfId="0" applyFont="1" applyBorder="1" applyAlignment="1" applyProtection="1">
      <alignment horizontal="center" vertical="distributed" textRotation="255" justifyLastLine="1"/>
      <protection hidden="1"/>
    </xf>
    <xf numFmtId="0" fontId="34" fillId="0" borderId="0" xfId="0" applyFont="1" applyAlignment="1" applyProtection="1">
      <alignment horizontal="center" vertical="distributed" textRotation="255" justifyLastLine="1"/>
      <protection hidden="1"/>
    </xf>
    <xf numFmtId="0" fontId="34" fillId="0" borderId="15" xfId="0" applyFont="1" applyBorder="1" applyAlignment="1" applyProtection="1">
      <alignment horizontal="center" vertical="distributed" textRotation="255" justifyLastLine="1"/>
      <protection hidden="1"/>
    </xf>
    <xf numFmtId="0" fontId="34" fillId="0" borderId="6" xfId="0" applyFont="1" applyBorder="1" applyAlignment="1" applyProtection="1">
      <alignment horizontal="center" vertical="distributed" textRotation="255" justifyLastLine="1"/>
      <protection hidden="1"/>
    </xf>
    <xf numFmtId="0" fontId="34" fillId="0" borderId="7" xfId="0" applyFont="1" applyBorder="1" applyAlignment="1" applyProtection="1">
      <alignment horizontal="center" vertical="distributed" textRotation="255" justifyLastLine="1"/>
      <protection hidden="1"/>
    </xf>
    <xf numFmtId="0" fontId="34" fillId="0" borderId="8" xfId="0" applyFont="1" applyBorder="1" applyAlignment="1" applyProtection="1">
      <alignment horizontal="center" vertical="distributed" textRotation="255" justifyLastLine="1"/>
      <protection hidden="1"/>
    </xf>
    <xf numFmtId="0" fontId="34" fillId="0" borderId="13" xfId="0" applyFont="1" applyBorder="1" applyAlignment="1" applyProtection="1">
      <alignment vertical="center" textRotation="255"/>
      <protection hidden="1"/>
    </xf>
    <xf numFmtId="0" fontId="34" fillId="0" borderId="12" xfId="0" applyFont="1" applyBorder="1" applyAlignment="1" applyProtection="1">
      <alignment vertical="center" textRotation="255"/>
      <protection hidden="1"/>
    </xf>
    <xf numFmtId="0" fontId="34" fillId="0" borderId="17" xfId="0" applyFont="1" applyBorder="1" applyAlignment="1" applyProtection="1">
      <alignment vertical="center" textRotation="255"/>
      <protection hidden="1"/>
    </xf>
    <xf numFmtId="0" fontId="34" fillId="0" borderId="15" xfId="0" applyFont="1" applyBorder="1" applyAlignment="1" applyProtection="1">
      <alignment vertical="center" textRotation="255"/>
      <protection hidden="1"/>
    </xf>
    <xf numFmtId="0" fontId="34" fillId="0" borderId="6" xfId="0" applyFont="1" applyBorder="1" applyAlignment="1" applyProtection="1">
      <alignment vertical="center" textRotation="255"/>
      <protection hidden="1"/>
    </xf>
    <xf numFmtId="0" fontId="34" fillId="0" borderId="8" xfId="0" applyFont="1" applyBorder="1" applyAlignment="1" applyProtection="1">
      <alignment vertical="center" textRotation="255"/>
      <protection hidden="1"/>
    </xf>
    <xf numFmtId="0" fontId="34" fillId="0" borderId="13" xfId="0" applyFont="1" applyBorder="1" applyAlignment="1" applyProtection="1">
      <alignment horizontal="center" vertical="center" wrapText="1"/>
      <protection hidden="1"/>
    </xf>
    <xf numFmtId="0" fontId="34" fillId="0" borderId="10" xfId="0" applyFont="1" applyBorder="1" applyAlignment="1" applyProtection="1">
      <alignment horizontal="center" vertical="center" wrapText="1"/>
      <protection hidden="1"/>
    </xf>
    <xf numFmtId="0" fontId="34" fillId="0" borderId="17" xfId="0" applyFont="1" applyBorder="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34" fillId="0" borderId="6" xfId="0" applyFont="1" applyBorder="1" applyAlignment="1" applyProtection="1">
      <alignment horizontal="center" vertical="center" wrapText="1"/>
      <protection hidden="1"/>
    </xf>
    <xf numFmtId="0" fontId="34" fillId="0" borderId="7" xfId="0" applyFont="1" applyBorder="1" applyAlignment="1" applyProtection="1">
      <alignment horizontal="center" vertical="center" wrapText="1"/>
      <protection hidden="1"/>
    </xf>
    <xf numFmtId="0" fontId="34" fillId="0" borderId="3" xfId="0" applyFont="1" applyBorder="1" applyAlignment="1" applyProtection="1">
      <alignment horizontal="right" vertical="center"/>
      <protection hidden="1"/>
    </xf>
    <xf numFmtId="0" fontId="34" fillId="0" borderId="4" xfId="0" applyFont="1" applyBorder="1" applyAlignment="1" applyProtection="1">
      <alignment horizontal="right" vertical="center"/>
      <protection hidden="1"/>
    </xf>
    <xf numFmtId="176" fontId="34" fillId="0" borderId="4" xfId="0" applyNumberFormat="1" applyFont="1" applyBorder="1" applyAlignment="1" applyProtection="1">
      <alignment horizontal="left" vertical="center"/>
      <protection hidden="1"/>
    </xf>
    <xf numFmtId="0" fontId="34" fillId="0" borderId="0" xfId="0" applyFont="1" applyAlignment="1" applyProtection="1">
      <alignment horizontal="left" vertical="center" indent="1" shrinkToFit="1"/>
      <protection hidden="1"/>
    </xf>
    <xf numFmtId="0" fontId="34" fillId="0" borderId="18" xfId="0" applyFont="1" applyBorder="1" applyAlignment="1" applyProtection="1">
      <alignment horizontal="left" vertical="center" indent="1" shrinkToFit="1"/>
      <protection hidden="1"/>
    </xf>
    <xf numFmtId="0" fontId="34" fillId="0" borderId="7" xfId="0" quotePrefix="1" applyFont="1" applyBorder="1" applyAlignment="1" applyProtection="1">
      <alignment horizontal="right" vertical="center"/>
      <protection hidden="1"/>
    </xf>
    <xf numFmtId="0" fontId="34" fillId="0" borderId="0" xfId="0" applyFont="1" applyAlignment="1" applyProtection="1">
      <alignment horizontal="distributed" vertical="center"/>
      <protection hidden="1"/>
    </xf>
    <xf numFmtId="0" fontId="34" fillId="0" borderId="17" xfId="0" applyFont="1" applyBorder="1" applyAlignment="1" applyProtection="1">
      <alignment horizontal="left" vertical="center" indent="1" shrinkToFit="1"/>
      <protection hidden="1"/>
    </xf>
    <xf numFmtId="0" fontId="34" fillId="0" borderId="7" xfId="0" applyFont="1" applyBorder="1" applyAlignment="1" applyProtection="1">
      <alignment horizontal="center" vertical="center"/>
      <protection hidden="1"/>
    </xf>
    <xf numFmtId="0" fontId="34" fillId="0" borderId="7" xfId="0" applyFont="1" applyBorder="1" applyAlignment="1" applyProtection="1">
      <alignment horizontal="left" vertical="center"/>
      <protection hidden="1"/>
    </xf>
    <xf numFmtId="0" fontId="34" fillId="0" borderId="19" xfId="0" applyFont="1" applyBorder="1" applyAlignment="1" applyProtection="1">
      <alignment horizontal="left" vertical="center"/>
      <protection hidden="1"/>
    </xf>
    <xf numFmtId="0" fontId="34" fillId="0" borderId="4" xfId="0" applyFont="1" applyBorder="1" applyAlignment="1" applyProtection="1">
      <alignment horizontal="distributed" vertical="center"/>
      <protection hidden="1"/>
    </xf>
    <xf numFmtId="0" fontId="34" fillId="0" borderId="3" xfId="0" applyFont="1" applyBorder="1" applyAlignment="1" applyProtection="1">
      <alignment horizontal="left" vertical="center" indent="1" shrinkToFit="1"/>
      <protection hidden="1"/>
    </xf>
    <xf numFmtId="0" fontId="34" fillId="0" borderId="4" xfId="0" applyFont="1" applyBorder="1" applyAlignment="1" applyProtection="1">
      <alignment horizontal="left" vertical="center" indent="1" shrinkToFit="1"/>
      <protection hidden="1"/>
    </xf>
    <xf numFmtId="0" fontId="34" fillId="0" borderId="6" xfId="0" applyFont="1" applyBorder="1" applyAlignment="1" applyProtection="1">
      <alignment horizontal="left" vertical="center" indent="1" shrinkToFit="1"/>
      <protection hidden="1"/>
    </xf>
    <xf numFmtId="0" fontId="34" fillId="0" borderId="7" xfId="0" applyFont="1" applyBorder="1" applyAlignment="1" applyProtection="1">
      <alignment horizontal="left" vertical="center" indent="1" shrinkToFit="1"/>
      <protection hidden="1"/>
    </xf>
    <xf numFmtId="0" fontId="44" fillId="0" borderId="32" xfId="0" applyFont="1" applyBorder="1" applyAlignment="1" applyProtection="1">
      <alignment horizontal="left" vertical="center" indent="1" shrinkToFit="1"/>
      <protection hidden="1"/>
    </xf>
    <xf numFmtId="0" fontId="44" fillId="0" borderId="33" xfId="0" applyFont="1" applyBorder="1" applyAlignment="1" applyProtection="1">
      <alignment horizontal="left" vertical="center" indent="1" shrinkToFit="1"/>
      <protection hidden="1"/>
    </xf>
    <xf numFmtId="0" fontId="44" fillId="0" borderId="6" xfId="0" applyFont="1" applyBorder="1" applyAlignment="1" applyProtection="1">
      <alignment horizontal="left" vertical="center" indent="1" shrinkToFit="1"/>
      <protection hidden="1"/>
    </xf>
    <xf numFmtId="0" fontId="44" fillId="0" borderId="7" xfId="0" applyFont="1" applyBorder="1" applyAlignment="1" applyProtection="1">
      <alignment horizontal="left" vertical="center" indent="1" shrinkToFit="1"/>
      <protection hidden="1"/>
    </xf>
    <xf numFmtId="0" fontId="32" fillId="0" borderId="33" xfId="0" applyFont="1" applyBorder="1" applyAlignment="1" applyProtection="1">
      <alignment vertical="center" shrinkToFit="1"/>
      <protection hidden="1"/>
    </xf>
    <xf numFmtId="0" fontId="32" fillId="0" borderId="34" xfId="0" applyFont="1" applyBorder="1" applyAlignment="1" applyProtection="1">
      <alignment vertical="center" shrinkToFit="1"/>
      <protection hidden="1"/>
    </xf>
    <xf numFmtId="0" fontId="32" fillId="0" borderId="7" xfId="0" applyFont="1" applyBorder="1" applyAlignment="1" applyProtection="1">
      <alignment vertical="center" shrinkToFit="1"/>
      <protection hidden="1"/>
    </xf>
    <xf numFmtId="0" fontId="32" fillId="0" borderId="8" xfId="0" applyFont="1" applyBorder="1" applyAlignment="1" applyProtection="1">
      <alignment vertical="center" shrinkToFit="1"/>
      <protection hidden="1"/>
    </xf>
    <xf numFmtId="0" fontId="34" fillId="0" borderId="20" xfId="0" applyFont="1" applyBorder="1" applyAlignment="1" applyProtection="1">
      <alignment horizontal="center" vertical="center"/>
      <protection hidden="1"/>
    </xf>
    <xf numFmtId="0" fontId="34" fillId="0" borderId="14" xfId="0" applyFont="1" applyBorder="1" applyAlignment="1" applyProtection="1">
      <alignment horizontal="center" vertical="center"/>
      <protection hidden="1"/>
    </xf>
    <xf numFmtId="0" fontId="34" fillId="0" borderId="4" xfId="0" applyFont="1" applyBorder="1" applyAlignment="1" applyProtection="1">
      <alignment horizontal="distributed" vertical="center" wrapText="1"/>
      <protection hidden="1"/>
    </xf>
    <xf numFmtId="0" fontId="34" fillId="0" borderId="0" xfId="0" applyFont="1" applyAlignment="1" applyProtection="1">
      <alignment horizontal="distributed" vertical="center" wrapText="1"/>
      <protection hidden="1"/>
    </xf>
    <xf numFmtId="0" fontId="34" fillId="0" borderId="7" xfId="0" applyFont="1" applyBorder="1" applyAlignment="1" applyProtection="1">
      <alignment horizontal="distributed" vertical="center" wrapText="1"/>
      <protection hidden="1"/>
    </xf>
    <xf numFmtId="0" fontId="34" fillId="0" borderId="3" xfId="0" applyFont="1" applyBorder="1" applyAlignment="1" applyProtection="1">
      <alignment horizontal="center" vertical="center" wrapText="1"/>
      <protection hidden="1"/>
    </xf>
    <xf numFmtId="0" fontId="34" fillId="0" borderId="4" xfId="0" applyFont="1" applyBorder="1" applyAlignment="1" applyProtection="1">
      <alignment horizontal="center" vertical="center" wrapText="1"/>
      <protection hidden="1"/>
    </xf>
    <xf numFmtId="0" fontId="34" fillId="0" borderId="5" xfId="0" applyFont="1" applyBorder="1" applyAlignment="1" applyProtection="1">
      <alignment horizontal="center" vertical="center" wrapText="1"/>
      <protection hidden="1"/>
    </xf>
    <xf numFmtId="0" fontId="34" fillId="0" borderId="15" xfId="0" applyFont="1" applyBorder="1" applyAlignment="1" applyProtection="1">
      <alignment horizontal="center" vertical="center" wrapText="1"/>
      <protection hidden="1"/>
    </xf>
    <xf numFmtId="0" fontId="34" fillId="0" borderId="8" xfId="0" applyFont="1" applyBorder="1" applyAlignment="1" applyProtection="1">
      <alignment horizontal="center" vertical="center" wrapText="1"/>
      <protection hidden="1"/>
    </xf>
    <xf numFmtId="0" fontId="34" fillId="0" borderId="23" xfId="0" applyFont="1" applyBorder="1" applyAlignment="1" applyProtection="1">
      <alignment horizontal="distributed" vertical="center"/>
      <protection hidden="1"/>
    </xf>
    <xf numFmtId="0" fontId="34" fillId="0" borderId="1" xfId="0" applyFont="1" applyBorder="1" applyAlignment="1" applyProtection="1">
      <alignment horizontal="left" vertical="center" indent="1" shrinkToFit="1"/>
      <protection hidden="1"/>
    </xf>
    <xf numFmtId="0" fontId="34" fillId="0" borderId="23" xfId="0" applyFont="1" applyBorder="1" applyAlignment="1" applyProtection="1">
      <alignment horizontal="left" vertical="center" indent="1" shrinkToFit="1"/>
      <protection hidden="1"/>
    </xf>
    <xf numFmtId="0" fontId="34" fillId="0" borderId="24" xfId="0" applyFont="1" applyBorder="1" applyAlignment="1" applyProtection="1">
      <alignment horizontal="left" vertical="center" indent="1" shrinkToFit="1"/>
      <protection hidden="1"/>
    </xf>
    <xf numFmtId="0" fontId="34" fillId="0" borderId="7" xfId="0" applyFont="1" applyBorder="1" applyAlignment="1" applyProtection="1">
      <alignment horizontal="distributed" vertical="center"/>
      <protection hidden="1"/>
    </xf>
    <xf numFmtId="0" fontId="34" fillId="0" borderId="16" xfId="0" applyFont="1" applyBorder="1" applyAlignment="1" applyProtection="1">
      <alignment horizontal="center" vertical="center"/>
      <protection hidden="1"/>
    </xf>
    <xf numFmtId="0" fontId="34" fillId="0" borderId="23" xfId="0" applyFont="1" applyBorder="1" applyAlignment="1" applyProtection="1">
      <alignment horizontal="center" vertical="center"/>
      <protection hidden="1"/>
    </xf>
    <xf numFmtId="0" fontId="34" fillId="0" borderId="4" xfId="0" applyFont="1" applyBorder="1" applyAlignment="1" applyProtection="1">
      <alignment horizontal="center" vertical="center"/>
      <protection hidden="1"/>
    </xf>
    <xf numFmtId="0" fontId="34" fillId="0" borderId="0" xfId="0" quotePrefix="1" applyFont="1" applyAlignment="1" applyProtection="1">
      <alignment horizontal="right" vertical="center"/>
      <protection hidden="1"/>
    </xf>
    <xf numFmtId="0" fontId="34" fillId="0" borderId="0" xfId="0" applyFont="1" applyAlignment="1" applyProtection="1">
      <alignment horizontal="left" vertical="center"/>
      <protection hidden="1"/>
    </xf>
    <xf numFmtId="0" fontId="34" fillId="0" borderId="18" xfId="0" applyFont="1" applyBorder="1" applyAlignment="1" applyProtection="1">
      <alignment horizontal="left" vertical="center"/>
      <protection hidden="1"/>
    </xf>
    <xf numFmtId="0" fontId="34" fillId="0" borderId="25" xfId="0" applyFont="1" applyBorder="1" applyAlignment="1" applyProtection="1">
      <alignment horizontal="center" vertical="center"/>
      <protection hidden="1"/>
    </xf>
    <xf numFmtId="0" fontId="34" fillId="0" borderId="22" xfId="0" applyFont="1" applyBorder="1" applyAlignment="1" applyProtection="1">
      <alignment horizontal="distributed" vertical="center" wrapText="1"/>
      <protection hidden="1"/>
    </xf>
    <xf numFmtId="0" fontId="34" fillId="0" borderId="6" xfId="0" applyFont="1" applyBorder="1" applyAlignment="1" applyProtection="1">
      <alignment horizontal="center" vertical="center"/>
      <protection hidden="1"/>
    </xf>
    <xf numFmtId="0" fontId="34" fillId="0" borderId="7" xfId="0" applyFont="1" applyBorder="1" applyAlignment="1" applyProtection="1">
      <alignment horizontal="right" vertical="center"/>
      <protection hidden="1"/>
    </xf>
    <xf numFmtId="0" fontId="34" fillId="0" borderId="4" xfId="0" applyFont="1" applyBorder="1" applyProtection="1">
      <alignment vertical="center"/>
      <protection hidden="1"/>
    </xf>
    <xf numFmtId="0" fontId="34" fillId="0" borderId="0" xfId="0" applyFont="1" applyProtection="1">
      <alignment vertical="center"/>
      <protection hidden="1"/>
    </xf>
    <xf numFmtId="0" fontId="34" fillId="0" borderId="7" xfId="0" applyFont="1" applyBorder="1" applyProtection="1">
      <alignment vertical="center"/>
      <protection hidden="1"/>
    </xf>
    <xf numFmtId="0" fontId="34" fillId="0" borderId="4" xfId="0" applyFont="1" applyBorder="1" applyAlignment="1" applyProtection="1">
      <alignment vertical="center" shrinkToFit="1"/>
      <protection hidden="1"/>
    </xf>
    <xf numFmtId="0" fontId="34" fillId="0" borderId="0" xfId="0" applyFont="1" applyAlignment="1" applyProtection="1">
      <alignment vertical="center" shrinkToFit="1"/>
      <protection hidden="1"/>
    </xf>
    <xf numFmtId="0" fontId="34" fillId="0" borderId="7" xfId="0" applyFont="1" applyBorder="1" applyAlignment="1" applyProtection="1">
      <alignment vertical="center" shrinkToFit="1"/>
      <protection hidden="1"/>
    </xf>
    <xf numFmtId="0" fontId="34" fillId="0" borderId="27" xfId="0" applyFont="1" applyBorder="1" applyAlignment="1" applyProtection="1">
      <alignment horizontal="center" vertical="center"/>
      <protection hidden="1"/>
    </xf>
    <xf numFmtId="0" fontId="34" fillId="0" borderId="22" xfId="0" applyFont="1" applyBorder="1" applyAlignment="1" applyProtection="1">
      <alignment horizontal="center" vertical="center"/>
      <protection hidden="1"/>
    </xf>
    <xf numFmtId="0" fontId="34" fillId="0" borderId="22" xfId="0" applyFont="1" applyBorder="1" applyAlignment="1" applyProtection="1">
      <alignment horizontal="right" vertical="center"/>
      <protection hidden="1"/>
    </xf>
    <xf numFmtId="0" fontId="34" fillId="0" borderId="22" xfId="0" applyFont="1" applyBorder="1" applyProtection="1">
      <alignment vertical="center"/>
      <protection hidden="1"/>
    </xf>
    <xf numFmtId="0" fontId="36" fillId="0" borderId="0" xfId="0" applyFont="1" applyAlignment="1" applyProtection="1">
      <alignment horizontal="center" vertical="center"/>
      <protection hidden="1"/>
    </xf>
    <xf numFmtId="0" fontId="45" fillId="0" borderId="0" xfId="0" quotePrefix="1" applyFont="1" applyAlignment="1" applyProtection="1">
      <alignment horizontal="right" vertical="center"/>
      <protection hidden="1"/>
    </xf>
    <xf numFmtId="0" fontId="34" fillId="0" borderId="9" xfId="0" applyFont="1" applyBorder="1" applyAlignment="1" applyProtection="1">
      <alignment horizontal="center" vertical="center"/>
      <protection hidden="1"/>
    </xf>
    <xf numFmtId="0" fontId="34" fillId="0" borderId="10" xfId="0" applyFont="1" applyBorder="1" applyAlignment="1" applyProtection="1">
      <alignment horizontal="distributed" vertical="center" wrapText="1"/>
      <protection hidden="1"/>
    </xf>
    <xf numFmtId="0" fontId="34" fillId="0" borderId="13" xfId="0" applyFont="1" applyBorder="1" applyAlignment="1" applyProtection="1">
      <alignment horizontal="center" vertical="center"/>
      <protection hidden="1"/>
    </xf>
    <xf numFmtId="0" fontId="34" fillId="0" borderId="10" xfId="0" applyFont="1" applyBorder="1" applyAlignment="1" applyProtection="1">
      <alignment horizontal="center" vertical="center"/>
      <protection hidden="1"/>
    </xf>
    <xf numFmtId="0" fontId="34" fillId="0" borderId="12" xfId="0" applyFont="1" applyBorder="1" applyAlignment="1" applyProtection="1">
      <alignment horizontal="center" vertical="center"/>
      <protection hidden="1"/>
    </xf>
    <xf numFmtId="0" fontId="34" fillId="0" borderId="8" xfId="0" applyFont="1" applyBorder="1" applyAlignment="1" applyProtection="1">
      <alignment horizontal="center" vertical="center"/>
      <protection hidden="1"/>
    </xf>
    <xf numFmtId="0" fontId="34" fillId="0" borderId="13" xfId="0" applyFont="1" applyBorder="1" applyAlignment="1" applyProtection="1">
      <alignment vertical="center" wrapText="1"/>
      <protection hidden="1"/>
    </xf>
    <xf numFmtId="0" fontId="34" fillId="0" borderId="10" xfId="0" applyFont="1" applyBorder="1" applyAlignment="1" applyProtection="1">
      <alignment vertical="center" wrapText="1"/>
      <protection hidden="1"/>
    </xf>
    <xf numFmtId="0" fontId="34" fillId="0" borderId="11" xfId="0" applyFont="1" applyBorder="1" applyAlignment="1" applyProtection="1">
      <alignment vertical="center" wrapText="1"/>
      <protection hidden="1"/>
    </xf>
    <xf numFmtId="0" fontId="34" fillId="0" borderId="6" xfId="0" applyFont="1" applyBorder="1" applyAlignment="1" applyProtection="1">
      <alignment vertical="center" wrapText="1"/>
      <protection hidden="1"/>
    </xf>
    <xf numFmtId="0" fontId="34" fillId="0" borderId="7" xfId="0" applyFont="1" applyBorder="1" applyAlignment="1" applyProtection="1">
      <alignment vertical="center" wrapText="1"/>
      <protection hidden="1"/>
    </xf>
    <xf numFmtId="0" fontId="34" fillId="0" borderId="19" xfId="0" applyFont="1" applyBorder="1" applyAlignment="1" applyProtection="1">
      <alignment vertical="center" wrapText="1"/>
      <protection hidden="1"/>
    </xf>
    <xf numFmtId="177" fontId="34" fillId="0" borderId="23" xfId="0" applyNumberFormat="1" applyFont="1" applyBorder="1" applyAlignment="1" applyProtection="1">
      <alignment horizontal="distributed" vertical="center"/>
      <protection hidden="1"/>
    </xf>
    <xf numFmtId="0" fontId="36" fillId="0" borderId="10" xfId="0" applyFont="1" applyBorder="1" applyAlignment="1" applyProtection="1">
      <alignment horizontal="center" vertical="center"/>
      <protection hidden="1"/>
    </xf>
    <xf numFmtId="0" fontId="34" fillId="0" borderId="4" xfId="0" applyFont="1" applyBorder="1" applyAlignment="1" applyProtection="1">
      <alignment vertical="center" wrapText="1"/>
      <protection hidden="1"/>
    </xf>
    <xf numFmtId="0" fontId="34" fillId="0" borderId="10" xfId="0" applyFont="1" applyBorder="1" applyAlignment="1" applyProtection="1">
      <alignment horizontal="right" vertical="center"/>
      <protection hidden="1"/>
    </xf>
    <xf numFmtId="0" fontId="34" fillId="0" borderId="22" xfId="0" applyFont="1" applyBorder="1" applyAlignment="1" applyProtection="1">
      <alignment vertical="center" wrapText="1"/>
      <protection hidden="1"/>
    </xf>
    <xf numFmtId="0" fontId="38" fillId="0" borderId="0" xfId="0" applyFont="1" applyAlignment="1" applyProtection="1">
      <alignment horizontal="distributed" vertical="center" indent="4"/>
      <protection hidden="1"/>
    </xf>
    <xf numFmtId="0" fontId="33" fillId="0" borderId="0" xfId="0" applyFont="1" applyAlignment="1" applyProtection="1">
      <alignment vertical="top"/>
      <protection hidden="1"/>
    </xf>
    <xf numFmtId="0" fontId="36" fillId="0" borderId="4" xfId="0" applyFont="1" applyBorder="1" applyAlignment="1" applyProtection="1">
      <alignment horizontal="left" vertical="center" indent="1"/>
      <protection hidden="1"/>
    </xf>
    <xf numFmtId="0" fontId="36" fillId="0" borderId="0" xfId="0" applyFont="1" applyAlignment="1" applyProtection="1">
      <alignment horizontal="left" vertical="center" indent="1"/>
      <protection hidden="1"/>
    </xf>
    <xf numFmtId="0" fontId="36" fillId="0" borderId="22" xfId="0" applyFont="1" applyBorder="1" applyAlignment="1" applyProtection="1">
      <alignment horizontal="left" vertical="center" indent="1"/>
      <protection hidden="1"/>
    </xf>
    <xf numFmtId="0" fontId="34" fillId="0" borderId="22" xfId="0" applyFont="1" applyBorder="1" applyAlignment="1" applyProtection="1">
      <alignment horizontal="left" vertical="center"/>
      <protection hidden="1"/>
    </xf>
    <xf numFmtId="0" fontId="34" fillId="0" borderId="10" xfId="0" applyFont="1" applyBorder="1" applyAlignment="1" applyProtection="1">
      <alignment horizontal="left" vertical="center"/>
      <protection hidden="1"/>
    </xf>
    <xf numFmtId="0" fontId="34" fillId="0" borderId="12" xfId="0" applyFont="1" applyBorder="1" applyAlignment="1" applyProtection="1">
      <alignment horizontal="left" vertical="center"/>
      <protection hidden="1"/>
    </xf>
    <xf numFmtId="0" fontId="34" fillId="0" borderId="8" xfId="0" applyFont="1" applyBorder="1" applyAlignment="1" applyProtection="1">
      <alignment horizontal="left" vertical="center"/>
      <protection hidden="1"/>
    </xf>
    <xf numFmtId="0" fontId="34" fillId="0" borderId="10" xfId="0" applyFont="1" applyBorder="1" applyAlignment="1" applyProtection="1">
      <alignment horizontal="center" vertical="center" shrinkToFit="1"/>
      <protection hidden="1"/>
    </xf>
    <xf numFmtId="0" fontId="34" fillId="0" borderId="7" xfId="0" applyFont="1" applyBorder="1" applyAlignment="1" applyProtection="1">
      <alignment horizontal="center" vertical="center" shrinkToFit="1"/>
      <protection hidden="1"/>
    </xf>
    <xf numFmtId="0" fontId="34" fillId="0" borderId="11" xfId="0" applyFont="1" applyBorder="1" applyAlignment="1" applyProtection="1">
      <alignment horizontal="center" vertical="center"/>
      <protection hidden="1"/>
    </xf>
    <xf numFmtId="0" fontId="34" fillId="0" borderId="19" xfId="0" applyFont="1" applyBorder="1" applyAlignment="1" applyProtection="1">
      <alignment horizontal="center" vertical="center"/>
      <protection hidden="1"/>
    </xf>
    <xf numFmtId="0" fontId="34" fillId="0" borderId="52" xfId="0" applyFont="1" applyBorder="1" applyAlignment="1" applyProtection="1">
      <alignment horizontal="distributed" vertical="center" indent="1"/>
      <protection hidden="1"/>
    </xf>
    <xf numFmtId="0" fontId="34" fillId="0" borderId="33" xfId="0" applyFont="1" applyBorder="1" applyAlignment="1" applyProtection="1">
      <alignment horizontal="distributed" vertical="center" indent="1"/>
      <protection hidden="1"/>
    </xf>
    <xf numFmtId="0" fontId="34" fillId="0" borderId="34" xfId="0" applyFont="1" applyBorder="1" applyAlignment="1" applyProtection="1">
      <alignment horizontal="distributed" vertical="center" indent="1"/>
      <protection hidden="1"/>
    </xf>
    <xf numFmtId="0" fontId="34" fillId="0" borderId="14" xfId="0" applyFont="1" applyBorder="1" applyAlignment="1" applyProtection="1">
      <alignment horizontal="distributed" vertical="center" indent="1"/>
      <protection hidden="1"/>
    </xf>
    <xf numFmtId="0" fontId="34" fillId="0" borderId="0" xfId="0" applyFont="1" applyAlignment="1" applyProtection="1">
      <alignment horizontal="distributed" vertical="center" indent="1"/>
      <protection hidden="1"/>
    </xf>
    <xf numFmtId="0" fontId="34" fillId="0" borderId="15" xfId="0" applyFont="1" applyBorder="1" applyAlignment="1" applyProtection="1">
      <alignment horizontal="distributed" vertical="center" indent="1"/>
      <protection hidden="1"/>
    </xf>
    <xf numFmtId="0" fontId="34" fillId="0" borderId="16" xfId="0" applyFont="1" applyBorder="1" applyAlignment="1" applyProtection="1">
      <alignment horizontal="distributed" vertical="center" indent="1"/>
      <protection hidden="1"/>
    </xf>
    <xf numFmtId="0" fontId="34" fillId="0" borderId="7" xfId="0" applyFont="1" applyBorder="1" applyAlignment="1" applyProtection="1">
      <alignment horizontal="distributed" vertical="center" indent="1"/>
      <protection hidden="1"/>
    </xf>
    <xf numFmtId="0" fontId="34" fillId="0" borderId="8" xfId="0" applyFont="1" applyBorder="1" applyAlignment="1" applyProtection="1">
      <alignment horizontal="distributed" vertical="center" indent="1"/>
      <protection hidden="1"/>
    </xf>
    <xf numFmtId="0" fontId="44" fillId="0" borderId="32" xfId="0" applyFont="1" applyBorder="1" applyAlignment="1" applyProtection="1">
      <alignment horizontal="left" vertical="center" indent="1"/>
      <protection hidden="1"/>
    </xf>
    <xf numFmtId="0" fontId="44" fillId="0" borderId="33" xfId="0" applyFont="1" applyBorder="1" applyAlignment="1" applyProtection="1">
      <alignment horizontal="left" vertical="center" indent="1"/>
      <protection hidden="1"/>
    </xf>
    <xf numFmtId="0" fontId="44" fillId="0" borderId="34" xfId="0" applyFont="1" applyBorder="1" applyAlignment="1" applyProtection="1">
      <alignment horizontal="left" vertical="center" indent="1"/>
      <protection hidden="1"/>
    </xf>
    <xf numFmtId="0" fontId="44" fillId="0" borderId="17" xfId="0" applyFont="1" applyBorder="1" applyAlignment="1" applyProtection="1">
      <alignment horizontal="left" vertical="center" indent="1"/>
      <protection hidden="1"/>
    </xf>
    <xf numFmtId="0" fontId="44" fillId="0" borderId="0" xfId="0" applyFont="1" applyAlignment="1" applyProtection="1">
      <alignment horizontal="left" vertical="center" indent="1"/>
      <protection hidden="1"/>
    </xf>
    <xf numFmtId="0" fontId="44" fillId="0" borderId="15" xfId="0" applyFont="1" applyBorder="1" applyAlignment="1" applyProtection="1">
      <alignment horizontal="left" vertical="center" indent="1"/>
      <protection hidden="1"/>
    </xf>
    <xf numFmtId="0" fontId="44" fillId="0" borderId="6" xfId="0" applyFont="1" applyBorder="1" applyAlignment="1" applyProtection="1">
      <alignment horizontal="left" vertical="center" indent="1"/>
      <protection hidden="1"/>
    </xf>
    <xf numFmtId="0" fontId="44" fillId="0" borderId="7" xfId="0" applyFont="1" applyBorder="1" applyAlignment="1" applyProtection="1">
      <alignment horizontal="left" vertical="center" indent="1"/>
      <protection hidden="1"/>
    </xf>
    <xf numFmtId="0" fontId="44" fillId="0" borderId="8" xfId="0" applyFont="1" applyBorder="1" applyAlignment="1" applyProtection="1">
      <alignment horizontal="left" vertical="center" indent="1"/>
      <protection hidden="1"/>
    </xf>
    <xf numFmtId="0" fontId="34" fillId="0" borderId="3" xfId="0" applyFont="1" applyBorder="1" applyAlignment="1" applyProtection="1">
      <alignment horizontal="center" vertical="center"/>
      <protection hidden="1"/>
    </xf>
    <xf numFmtId="0" fontId="34" fillId="0" borderId="5" xfId="0" applyFont="1" applyBorder="1" applyAlignment="1" applyProtection="1">
      <alignment horizontal="center" vertical="center"/>
      <protection hidden="1"/>
    </xf>
    <xf numFmtId="0" fontId="34" fillId="0" borderId="17" xfId="0" applyFont="1" applyBorder="1" applyAlignment="1" applyProtection="1">
      <alignment horizontal="center" vertical="center"/>
      <protection hidden="1"/>
    </xf>
    <xf numFmtId="0" fontId="34" fillId="0" borderId="15" xfId="0" applyFont="1" applyBorder="1" applyAlignment="1" applyProtection="1">
      <alignment horizontal="center" vertical="center"/>
      <protection hidden="1"/>
    </xf>
    <xf numFmtId="0" fontId="34" fillId="0" borderId="0" xfId="0" applyFont="1" applyAlignment="1" applyProtection="1">
      <alignment vertical="center" wrapText="1"/>
      <protection hidden="1"/>
    </xf>
    <xf numFmtId="0" fontId="34" fillId="0" borderId="51" xfId="0" applyFont="1" applyBorder="1" applyAlignment="1" applyProtection="1">
      <alignment horizontal="center" vertical="center"/>
      <protection hidden="1"/>
    </xf>
    <xf numFmtId="0" fontId="34" fillId="0" borderId="30" xfId="0" applyFont="1" applyBorder="1" applyAlignment="1" applyProtection="1">
      <alignment horizontal="center" vertical="center"/>
      <protection hidden="1"/>
    </xf>
    <xf numFmtId="0" fontId="34" fillId="0" borderId="31" xfId="0" applyFont="1" applyBorder="1" applyAlignment="1" applyProtection="1">
      <alignment horizontal="center" vertical="center"/>
      <protection hidden="1"/>
    </xf>
    <xf numFmtId="0" fontId="34" fillId="0" borderId="29" xfId="0" applyFont="1" applyBorder="1" applyAlignment="1" applyProtection="1">
      <alignment horizontal="left" vertical="center" indent="1"/>
      <protection hidden="1"/>
    </xf>
    <xf numFmtId="0" fontId="34" fillId="0" borderId="30" xfId="0" applyFont="1" applyBorder="1" applyAlignment="1" applyProtection="1">
      <alignment horizontal="left" vertical="center" indent="1"/>
      <protection hidden="1"/>
    </xf>
    <xf numFmtId="0" fontId="34" fillId="0" borderId="31" xfId="0" applyFont="1" applyBorder="1" applyAlignment="1" applyProtection="1">
      <alignment horizontal="left" vertical="center" indent="1"/>
      <protection hidden="1"/>
    </xf>
    <xf numFmtId="0" fontId="34" fillId="0" borderId="54" xfId="0" applyFont="1" applyBorder="1" applyAlignment="1" applyProtection="1">
      <alignment horizontal="distributed" vertical="center" indent="1"/>
      <protection hidden="1"/>
    </xf>
    <xf numFmtId="0" fontId="47" fillId="0" borderId="45" xfId="0" applyFont="1" applyBorder="1" applyAlignment="1" applyProtection="1">
      <alignment horizontal="distributed" vertical="center" indent="1"/>
      <protection hidden="1"/>
    </xf>
    <xf numFmtId="0" fontId="47" fillId="0" borderId="53" xfId="0" applyFont="1" applyBorder="1" applyAlignment="1" applyProtection="1">
      <alignment horizontal="distributed" vertical="center" indent="1"/>
      <protection hidden="1"/>
    </xf>
    <xf numFmtId="0" fontId="34" fillId="0" borderId="9" xfId="0" applyFont="1" applyBorder="1" applyAlignment="1" applyProtection="1">
      <alignment horizontal="distributed" vertical="center" indent="1"/>
      <protection hidden="1"/>
    </xf>
    <xf numFmtId="0" fontId="34" fillId="0" borderId="10" xfId="0" applyFont="1" applyBorder="1" applyAlignment="1" applyProtection="1">
      <alignment horizontal="distributed" vertical="center" indent="1"/>
      <protection hidden="1"/>
    </xf>
    <xf numFmtId="0" fontId="34" fillId="0" borderId="12" xfId="0" applyFont="1" applyBorder="1" applyAlignment="1" applyProtection="1">
      <alignment horizontal="distributed" vertical="center" indent="1"/>
      <protection hidden="1"/>
    </xf>
    <xf numFmtId="0" fontId="34" fillId="0" borderId="13" xfId="0" applyFont="1" applyBorder="1" applyAlignment="1" applyProtection="1">
      <alignment horizontal="distributed" vertical="center" indent="6"/>
      <protection hidden="1"/>
    </xf>
    <xf numFmtId="0" fontId="34" fillId="0" borderId="10" xfId="0" applyFont="1" applyBorder="1" applyAlignment="1" applyProtection="1">
      <alignment horizontal="distributed" vertical="center" indent="6"/>
      <protection hidden="1"/>
    </xf>
    <xf numFmtId="0" fontId="34" fillId="0" borderId="12" xfId="0" applyFont="1" applyBorder="1" applyAlignment="1" applyProtection="1">
      <alignment horizontal="distributed" vertical="center" indent="6"/>
      <protection hidden="1"/>
    </xf>
    <xf numFmtId="0" fontId="34" fillId="0" borderId="6" xfId="0" applyFont="1" applyBorder="1" applyAlignment="1" applyProtection="1">
      <alignment horizontal="distributed" vertical="center" indent="6"/>
      <protection hidden="1"/>
    </xf>
    <xf numFmtId="0" fontId="34" fillId="0" borderId="7" xfId="0" applyFont="1" applyBorder="1" applyAlignment="1" applyProtection="1">
      <alignment horizontal="distributed" vertical="center" indent="6"/>
      <protection hidden="1"/>
    </xf>
    <xf numFmtId="0" fontId="34" fillId="0" borderId="8" xfId="0" applyFont="1" applyBorder="1" applyAlignment="1" applyProtection="1">
      <alignment horizontal="distributed" vertical="center" indent="6"/>
      <protection hidden="1"/>
    </xf>
    <xf numFmtId="0" fontId="34" fillId="0" borderId="13" xfId="0" applyFont="1" applyBorder="1" applyAlignment="1" applyProtection="1">
      <alignment horizontal="distributed" vertical="center" indent="1"/>
      <protection hidden="1"/>
    </xf>
    <xf numFmtId="0" fontId="34" fillId="0" borderId="6" xfId="0" applyFont="1" applyBorder="1" applyAlignment="1" applyProtection="1">
      <alignment horizontal="distributed" vertical="center" indent="1"/>
      <protection hidden="1"/>
    </xf>
    <xf numFmtId="0" fontId="34" fillId="0" borderId="13" xfId="0" applyFont="1" applyBorder="1" applyAlignment="1" applyProtection="1">
      <alignment horizontal="distributed" vertical="center" indent="8"/>
      <protection hidden="1"/>
    </xf>
    <xf numFmtId="0" fontId="34" fillId="0" borderId="10" xfId="0" applyFont="1" applyBorder="1" applyAlignment="1" applyProtection="1">
      <alignment horizontal="distributed" vertical="center" indent="8"/>
      <protection hidden="1"/>
    </xf>
    <xf numFmtId="0" fontId="34" fillId="0" borderId="11" xfId="0" applyFont="1" applyBorder="1" applyAlignment="1" applyProtection="1">
      <alignment horizontal="distributed" vertical="center" indent="8"/>
      <protection hidden="1"/>
    </xf>
    <xf numFmtId="0" fontId="34" fillId="0" borderId="6" xfId="0" applyFont="1" applyBorder="1" applyAlignment="1" applyProtection="1">
      <alignment horizontal="distributed" vertical="center" indent="8"/>
      <protection hidden="1"/>
    </xf>
    <xf numFmtId="0" fontId="34" fillId="0" borderId="7" xfId="0" applyFont="1" applyBorder="1" applyAlignment="1" applyProtection="1">
      <alignment horizontal="distributed" vertical="center" indent="8"/>
      <protection hidden="1"/>
    </xf>
    <xf numFmtId="0" fontId="34" fillId="0" borderId="19" xfId="0" applyFont="1" applyBorder="1" applyAlignment="1" applyProtection="1">
      <alignment horizontal="distributed" vertical="center" indent="8"/>
      <protection hidden="1"/>
    </xf>
    <xf numFmtId="177" fontId="48" fillId="0" borderId="4" xfId="0" applyNumberFormat="1" applyFont="1" applyBorder="1" applyAlignment="1" applyProtection="1">
      <alignment horizontal="distributed" vertical="center"/>
      <protection hidden="1"/>
    </xf>
    <xf numFmtId="177" fontId="48" fillId="0" borderId="7" xfId="0" applyNumberFormat="1" applyFont="1" applyBorder="1" applyAlignment="1" applyProtection="1">
      <alignment horizontal="distributed" vertical="center"/>
      <protection hidden="1"/>
    </xf>
    <xf numFmtId="0" fontId="34" fillId="0" borderId="20" xfId="0" applyFont="1" applyBorder="1" applyAlignment="1" applyProtection="1">
      <alignment horizontal="distributed" vertical="center" indent="5"/>
      <protection hidden="1"/>
    </xf>
    <xf numFmtId="0" fontId="34" fillId="0" borderId="4" xfId="0" applyFont="1" applyBorder="1" applyAlignment="1" applyProtection="1">
      <alignment horizontal="distributed" vertical="center" indent="5"/>
      <protection hidden="1"/>
    </xf>
    <xf numFmtId="0" fontId="34" fillId="0" borderId="5" xfId="0" applyFont="1" applyBorder="1" applyAlignment="1" applyProtection="1">
      <alignment horizontal="distributed" vertical="center" indent="5"/>
      <protection hidden="1"/>
    </xf>
    <xf numFmtId="0" fontId="34" fillId="0" borderId="16" xfId="0" applyFont="1" applyBorder="1" applyAlignment="1" applyProtection="1">
      <alignment horizontal="distributed" vertical="center" indent="5"/>
      <protection hidden="1"/>
    </xf>
    <xf numFmtId="0" fontId="34" fillId="0" borderId="7" xfId="0" applyFont="1" applyBorder="1" applyAlignment="1" applyProtection="1">
      <alignment horizontal="distributed" vertical="center" indent="5"/>
      <protection hidden="1"/>
    </xf>
    <xf numFmtId="0" fontId="34" fillId="0" borderId="8" xfId="0" applyFont="1" applyBorder="1" applyAlignment="1" applyProtection="1">
      <alignment horizontal="distributed" vertical="center" indent="5"/>
      <protection hidden="1"/>
    </xf>
    <xf numFmtId="0" fontId="46" fillId="0" borderId="3" xfId="0" applyFont="1" applyBorder="1" applyAlignment="1" applyProtection="1">
      <alignment vertical="center" textRotation="255"/>
      <protection hidden="1"/>
    </xf>
    <xf numFmtId="0" fontId="46" fillId="0" borderId="4" xfId="0" applyFont="1" applyBorder="1" applyAlignment="1" applyProtection="1">
      <alignment vertical="center" textRotation="255"/>
      <protection hidden="1"/>
    </xf>
    <xf numFmtId="0" fontId="46" fillId="0" borderId="5" xfId="0" applyFont="1" applyBorder="1" applyAlignment="1" applyProtection="1">
      <alignment vertical="center" textRotation="255"/>
      <protection hidden="1"/>
    </xf>
    <xf numFmtId="0" fontId="46" fillId="0" borderId="17" xfId="0" applyFont="1" applyBorder="1" applyAlignment="1" applyProtection="1">
      <alignment vertical="center" textRotation="255"/>
      <protection hidden="1"/>
    </xf>
    <xf numFmtId="0" fontId="46" fillId="0" borderId="0" xfId="0" applyFont="1" applyAlignment="1" applyProtection="1">
      <alignment vertical="center" textRotation="255"/>
      <protection hidden="1"/>
    </xf>
    <xf numFmtId="0" fontId="46" fillId="0" borderId="15" xfId="0" applyFont="1" applyBorder="1" applyAlignment="1" applyProtection="1">
      <alignment vertical="center" textRotation="255"/>
      <protection hidden="1"/>
    </xf>
    <xf numFmtId="0" fontId="46" fillId="0" borderId="6" xfId="0" applyFont="1" applyBorder="1" applyAlignment="1" applyProtection="1">
      <alignment vertical="center" textRotation="255"/>
      <protection hidden="1"/>
    </xf>
    <xf numFmtId="0" fontId="46" fillId="0" borderId="7" xfId="0" applyFont="1" applyBorder="1" applyAlignment="1" applyProtection="1">
      <alignment vertical="center" textRotation="255"/>
      <protection hidden="1"/>
    </xf>
    <xf numFmtId="0" fontId="46" fillId="0" borderId="8" xfId="0" applyFont="1" applyBorder="1" applyAlignment="1" applyProtection="1">
      <alignment vertical="center" textRotation="255"/>
      <protection hidden="1"/>
    </xf>
    <xf numFmtId="0" fontId="34" fillId="0" borderId="3" xfId="0" applyFont="1" applyBorder="1" applyAlignment="1" applyProtection="1">
      <alignment horizontal="left" vertical="center" wrapText="1" indent="1"/>
      <protection hidden="1"/>
    </xf>
    <xf numFmtId="0" fontId="34" fillId="0" borderId="4" xfId="0" applyFont="1" applyBorder="1" applyAlignment="1" applyProtection="1">
      <alignment horizontal="left" vertical="center" wrapText="1" indent="1"/>
      <protection hidden="1"/>
    </xf>
    <xf numFmtId="0" fontId="34" fillId="0" borderId="5" xfId="0" applyFont="1" applyBorder="1" applyAlignment="1" applyProtection="1">
      <alignment horizontal="left" vertical="center" wrapText="1" indent="1"/>
      <protection hidden="1"/>
    </xf>
    <xf numFmtId="0" fontId="34" fillId="0" borderId="17" xfId="0" applyFont="1" applyBorder="1" applyAlignment="1" applyProtection="1">
      <alignment horizontal="left" vertical="center" wrapText="1" indent="1"/>
      <protection hidden="1"/>
    </xf>
    <xf numFmtId="0" fontId="34" fillId="0" borderId="0" xfId="0" applyFont="1" applyAlignment="1" applyProtection="1">
      <alignment horizontal="left" vertical="center" wrapText="1" indent="1"/>
      <protection hidden="1"/>
    </xf>
    <xf numFmtId="0" fontId="34" fillId="0" borderId="15" xfId="0" applyFont="1" applyBorder="1" applyAlignment="1" applyProtection="1">
      <alignment horizontal="left" vertical="center" wrapText="1" indent="1"/>
      <protection hidden="1"/>
    </xf>
    <xf numFmtId="0" fontId="34" fillId="0" borderId="6" xfId="0" applyFont="1" applyBorder="1" applyAlignment="1" applyProtection="1">
      <alignment horizontal="left" vertical="center" wrapText="1" indent="1"/>
      <protection hidden="1"/>
    </xf>
    <xf numFmtId="0" fontId="34" fillId="0" borderId="7" xfId="0" applyFont="1" applyBorder="1" applyAlignment="1" applyProtection="1">
      <alignment horizontal="left" vertical="center" wrapText="1" indent="1"/>
      <protection hidden="1"/>
    </xf>
    <xf numFmtId="0" fontId="34" fillId="0" borderId="8" xfId="0" applyFont="1" applyBorder="1" applyAlignment="1" applyProtection="1">
      <alignment horizontal="left" vertical="center" wrapText="1" indent="1"/>
      <protection hidden="1"/>
    </xf>
    <xf numFmtId="177" fontId="48" fillId="0" borderId="22" xfId="0" applyNumberFormat="1" applyFont="1" applyBorder="1" applyAlignment="1" applyProtection="1">
      <alignment horizontal="distributed" vertical="center"/>
      <protection hidden="1"/>
    </xf>
  </cellXfs>
  <cellStyles count="2">
    <cellStyle name="ハイパーリンク" xfId="1" builtinId="8"/>
    <cellStyle name="標準" xfId="0" builtinId="0"/>
  </cellStyles>
  <dxfs count="7">
    <dxf>
      <font>
        <b/>
        <i val="0"/>
        <color rgb="FFFF0000"/>
      </font>
    </dxf>
    <dxf>
      <font>
        <b/>
        <i val="0"/>
        <color rgb="FFFF0000"/>
      </font>
    </dxf>
    <dxf>
      <font>
        <b/>
        <i val="0"/>
        <color rgb="FFFF0000"/>
      </font>
    </dxf>
    <dxf>
      <font>
        <strike val="0"/>
      </font>
      <fill>
        <patternFill>
          <bgColor rgb="FFCCFFFF"/>
        </patternFill>
      </fill>
    </dxf>
    <dxf>
      <fill>
        <patternFill>
          <bgColor rgb="FFCCFFFF"/>
        </patternFill>
      </fill>
    </dxf>
    <dxf>
      <fill>
        <patternFill>
          <bgColor rgb="FFCCFFFF"/>
        </patternFill>
      </fill>
    </dxf>
    <dxf>
      <fill>
        <patternFill>
          <bgColor rgb="FFCCFFFF"/>
        </patternFill>
      </fill>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Radio" firstButton="1" fmlaLink="E13" lockText="1" noThreeD="1"/>
</file>

<file path=xl/ctrlProps/ctrlProp10.xml><?xml version="1.0" encoding="utf-8"?>
<formControlPr xmlns="http://schemas.microsoft.com/office/spreadsheetml/2009/9/main" objectType="CheckBox" fmlaLink="B50" lockText="1" noThreeD="1"/>
</file>

<file path=xl/ctrlProps/ctrlProp11.xml><?xml version="1.0" encoding="utf-8"?>
<formControlPr xmlns="http://schemas.microsoft.com/office/spreadsheetml/2009/9/main" objectType="CheckBox" fmlaLink="B51" lockText="1" noThreeD="1"/>
</file>

<file path=xl/ctrlProps/ctrlProp12.xml><?xml version="1.0" encoding="utf-8"?>
<formControlPr xmlns="http://schemas.microsoft.com/office/spreadsheetml/2009/9/main" objectType="Radio" firstButton="1" fmlaLink="E37"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fmlaLink="$I$6"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CheckBox" fmlaLink="B48" lockText="1" noThreeD="1"/>
</file>

<file path=xl/ctrlProps/ctrlProp9.xml><?xml version="1.0" encoding="utf-8"?>
<formControlPr xmlns="http://schemas.microsoft.com/office/spreadsheetml/2009/9/main" objectType="CheckBox" fmlaLink="B49"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4</xdr:col>
      <xdr:colOff>0</xdr:colOff>
      <xdr:row>44</xdr:row>
      <xdr:rowOff>0</xdr:rowOff>
    </xdr:from>
    <xdr:to>
      <xdr:col>4</xdr:col>
      <xdr:colOff>287216</xdr:colOff>
      <xdr:row>45</xdr:row>
      <xdr:rowOff>0</xdr:rowOff>
    </xdr:to>
    <xdr:sp macro="" textlink="">
      <xdr:nvSpPr>
        <xdr:cNvPr id="2" name="テキスト ボックス 1">
          <a:extLst>
            <a:ext uri="{FF2B5EF4-FFF2-40B4-BE49-F238E27FC236}">
              <a16:creationId xmlns:a16="http://schemas.microsoft.com/office/drawing/2014/main" id="{5FE15ECC-4FBD-4627-14DB-F29C8A0F6B9D}"/>
            </a:ext>
          </a:extLst>
        </xdr:cNvPr>
        <xdr:cNvSpPr txBox="1"/>
      </xdr:nvSpPr>
      <xdr:spPr>
        <a:xfrm>
          <a:off x="1428750" y="12573000"/>
          <a:ext cx="287216" cy="285750"/>
        </a:xfrm>
        <a:prstGeom prst="rect">
          <a:avLst/>
        </a:prstGeom>
        <a:no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Meiryo UI" panose="020B0604030504040204" pitchFamily="50" charset="-128"/>
              <a:ea typeface="Meiryo UI" panose="020B0604030504040204" pitchFamily="50" charset="-128"/>
            </a:rPr>
            <a:t>第</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5</xdr:col>
          <xdr:colOff>0</xdr:colOff>
          <xdr:row>13</xdr:row>
          <xdr:rowOff>0</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0</xdr:colOff>
          <xdr:row>14</xdr:row>
          <xdr:rowOff>0</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0</xdr:colOff>
          <xdr:row>15</xdr:row>
          <xdr:rowOff>0</xdr:rowOff>
        </xdr:to>
        <xdr:sp macro="" textlink="">
          <xdr:nvSpPr>
            <xdr:cNvPr id="2054" name="Option Button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0</xdr:colOff>
          <xdr:row>16</xdr:row>
          <xdr:rowOff>0</xdr:rowOff>
        </xdr:to>
        <xdr:sp macro="" textlink="">
          <xdr:nvSpPr>
            <xdr:cNvPr id="2055" name="Option Button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5</xdr:col>
          <xdr:colOff>0</xdr:colOff>
          <xdr:row>17</xdr:row>
          <xdr:rowOff>0</xdr:rowOff>
        </xdr:to>
        <xdr:sp macro="" textlink="">
          <xdr:nvSpPr>
            <xdr:cNvPr id="2056" name="Option Button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0</xdr:colOff>
          <xdr:row>18</xdr:row>
          <xdr:rowOff>0</xdr:rowOff>
        </xdr:to>
        <xdr:sp macro="" textlink="">
          <xdr:nvSpPr>
            <xdr:cNvPr id="2057" name="Option Button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5</xdr:col>
          <xdr:colOff>0</xdr:colOff>
          <xdr:row>18</xdr:row>
          <xdr:rowOff>0</xdr:rowOff>
        </xdr:to>
        <xdr:sp macro="" textlink="">
          <xdr:nvSpPr>
            <xdr:cNvPr id="2058" name="Group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6</xdr:col>
      <xdr:colOff>284284</xdr:colOff>
      <xdr:row>44</xdr:row>
      <xdr:rowOff>0</xdr:rowOff>
    </xdr:from>
    <xdr:to>
      <xdr:col>7</xdr:col>
      <xdr:colOff>0</xdr:colOff>
      <xdr:row>45</xdr:row>
      <xdr:rowOff>0</xdr:rowOff>
    </xdr:to>
    <xdr:sp macro="" textlink="">
      <xdr:nvSpPr>
        <xdr:cNvPr id="3" name="テキスト ボックス 2">
          <a:extLst>
            <a:ext uri="{FF2B5EF4-FFF2-40B4-BE49-F238E27FC236}">
              <a16:creationId xmlns:a16="http://schemas.microsoft.com/office/drawing/2014/main" id="{27E6D1DB-3C9F-49B2-AA14-463C588A4563}"/>
            </a:ext>
          </a:extLst>
        </xdr:cNvPr>
        <xdr:cNvSpPr txBox="1"/>
      </xdr:nvSpPr>
      <xdr:spPr>
        <a:xfrm>
          <a:off x="2860430" y="11775831"/>
          <a:ext cx="287216" cy="287215"/>
        </a:xfrm>
        <a:prstGeom prst="rect">
          <a:avLst/>
        </a:prstGeom>
        <a:no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Meiryo UI" panose="020B0604030504040204" pitchFamily="50" charset="-128"/>
              <a:ea typeface="Meiryo UI" panose="020B0604030504040204" pitchFamily="50" charset="-128"/>
            </a:rPr>
            <a:t>号</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0</xdr:colOff>
          <xdr:row>48</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0</xdr:colOff>
          <xdr:row>49</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0</xdr:colOff>
          <xdr:row>50</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0</xdr:colOff>
          <xdr:row>51</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0</xdr:rowOff>
        </xdr:from>
        <xdr:to>
          <xdr:col>5</xdr:col>
          <xdr:colOff>0</xdr:colOff>
          <xdr:row>37</xdr:row>
          <xdr:rowOff>0</xdr:rowOff>
        </xdr:to>
        <xdr:sp macro="" textlink="">
          <xdr:nvSpPr>
            <xdr:cNvPr id="2077" name="Option Button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0</xdr:rowOff>
        </xdr:from>
        <xdr:to>
          <xdr:col>5</xdr:col>
          <xdr:colOff>0</xdr:colOff>
          <xdr:row>38</xdr:row>
          <xdr:rowOff>0</xdr:rowOff>
        </xdr:to>
        <xdr:sp macro="" textlink="">
          <xdr:nvSpPr>
            <xdr:cNvPr id="2078" name="Option Button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0</xdr:rowOff>
        </xdr:from>
        <xdr:to>
          <xdr:col>5</xdr:col>
          <xdr:colOff>0</xdr:colOff>
          <xdr:row>39</xdr:row>
          <xdr:rowOff>0</xdr:rowOff>
        </xdr:to>
        <xdr:sp macro="" textlink="">
          <xdr:nvSpPr>
            <xdr:cNvPr id="2079" name="Option Button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0</xdr:rowOff>
        </xdr:from>
        <xdr:to>
          <xdr:col>5</xdr:col>
          <xdr:colOff>0</xdr:colOff>
          <xdr:row>40</xdr:row>
          <xdr:rowOff>0</xdr:rowOff>
        </xdr:to>
        <xdr:sp macro="" textlink="">
          <xdr:nvSpPr>
            <xdr:cNvPr id="2080" name="Option Button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0</xdr:rowOff>
        </xdr:from>
        <xdr:to>
          <xdr:col>5</xdr:col>
          <xdr:colOff>0</xdr:colOff>
          <xdr:row>41</xdr:row>
          <xdr:rowOff>0</xdr:rowOff>
        </xdr:to>
        <xdr:sp macro="" textlink="">
          <xdr:nvSpPr>
            <xdr:cNvPr id="2081" name="Option Button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0</xdr:rowOff>
        </xdr:from>
        <xdr:to>
          <xdr:col>5</xdr:col>
          <xdr:colOff>0</xdr:colOff>
          <xdr:row>42</xdr:row>
          <xdr:rowOff>0</xdr:rowOff>
        </xdr:to>
        <xdr:sp macro="" textlink="">
          <xdr:nvSpPr>
            <xdr:cNvPr id="2082" name="Option Button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0</xdr:rowOff>
        </xdr:from>
        <xdr:to>
          <xdr:col>5</xdr:col>
          <xdr:colOff>0</xdr:colOff>
          <xdr:row>43</xdr:row>
          <xdr:rowOff>0</xdr:rowOff>
        </xdr:to>
        <xdr:sp macro="" textlink="">
          <xdr:nvSpPr>
            <xdr:cNvPr id="2083" name="Option Button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0</xdr:rowOff>
        </xdr:from>
        <xdr:to>
          <xdr:col>5</xdr:col>
          <xdr:colOff>0</xdr:colOff>
          <xdr:row>43</xdr:row>
          <xdr:rowOff>0</xdr:rowOff>
        </xdr:to>
        <xdr:sp macro="" textlink="">
          <xdr:nvSpPr>
            <xdr:cNvPr id="2084" name="Group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xdr:row>
          <xdr:rowOff>0</xdr:rowOff>
        </xdr:from>
        <xdr:to>
          <xdr:col>11</xdr:col>
          <xdr:colOff>0</xdr:colOff>
          <xdr:row>6</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旧姓使用承認申請します</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85725</xdr:colOff>
          <xdr:row>52</xdr:row>
          <xdr:rowOff>0</xdr:rowOff>
        </xdr:from>
        <xdr:to>
          <xdr:col>57</xdr:col>
          <xdr:colOff>4842</xdr:colOff>
          <xdr:row>54</xdr:row>
          <xdr:rowOff>2661</xdr:rowOff>
        </xdr:to>
        <xdr:pic>
          <xdr:nvPicPr>
            <xdr:cNvPr id="3" name="図 2">
              <a:extLst>
                <a:ext uri="{FF2B5EF4-FFF2-40B4-BE49-F238E27FC236}">
                  <a16:creationId xmlns:a16="http://schemas.microsoft.com/office/drawing/2014/main" id="{A38840FC-663F-2A5C-1647-0BDF50339D23}"/>
                </a:ext>
              </a:extLst>
            </xdr:cNvPr>
            <xdr:cNvPicPr>
              <a:picLocks noChangeAspect="1" noChangeArrowheads="1"/>
              <a:extLst>
                <a:ext uri="{84589F7E-364E-4C9E-8A38-B11213B215E9}">
                  <a14:cameraTool cellRange="図形" spid="_x0000_s7381"/>
                </a:ext>
              </a:extLst>
            </xdr:cNvPicPr>
          </xdr:nvPicPr>
          <xdr:blipFill>
            <a:blip xmlns:r="http://schemas.openxmlformats.org/officeDocument/2006/relationships" r:embed="rId1"/>
            <a:srcRect/>
            <a:stretch>
              <a:fillRect/>
            </a:stretch>
          </xdr:blipFill>
          <xdr:spPr bwMode="auto">
            <a:xfrm>
              <a:off x="3014663" y="8858250"/>
              <a:ext cx="2586117" cy="47891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31618</xdr:colOff>
      <xdr:row>17</xdr:row>
      <xdr:rowOff>0</xdr:rowOff>
    </xdr:from>
    <xdr:to>
      <xdr:col>42</xdr:col>
      <xdr:colOff>217375</xdr:colOff>
      <xdr:row>30</xdr:row>
      <xdr:rowOff>0</xdr:rowOff>
    </xdr:to>
    <xdr:sp macro="" textlink="">
      <xdr:nvSpPr>
        <xdr:cNvPr id="2" name="四角形: 角を丸くする 1">
          <a:extLst>
            <a:ext uri="{FF2B5EF4-FFF2-40B4-BE49-F238E27FC236}">
              <a16:creationId xmlns:a16="http://schemas.microsoft.com/office/drawing/2014/main" id="{C69940DD-A549-438C-811F-7FDC2D901C30}"/>
            </a:ext>
          </a:extLst>
        </xdr:cNvPr>
        <xdr:cNvSpPr/>
      </xdr:nvSpPr>
      <xdr:spPr>
        <a:xfrm>
          <a:off x="1327018" y="2228850"/>
          <a:ext cx="5272107" cy="2190750"/>
        </a:xfrm>
        <a:prstGeom prst="roundRect">
          <a:avLst>
            <a:gd name="adj" fmla="val 11394"/>
          </a:avLst>
        </a:prstGeom>
        <a:noFill/>
        <a:ln w="635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600">
              <a:solidFill>
                <a:schemeClr val="bg1">
                  <a:lumMod val="75000"/>
                </a:schemeClr>
              </a:solidFill>
              <a:latin typeface="ＭＳ 明朝" panose="02020609040205080304" pitchFamily="17" charset="-128"/>
              <a:ea typeface="ＭＳ 明朝" panose="02020609040205080304" pitchFamily="17" charset="-128"/>
            </a:rPr>
            <a:t>貼付欄</a:t>
          </a:r>
        </a:p>
      </xdr:txBody>
    </xdr:sp>
    <xdr:clientData/>
  </xdr:twoCellAnchor>
  <xdr:twoCellAnchor>
    <xdr:from>
      <xdr:col>11</xdr:col>
      <xdr:colOff>0</xdr:colOff>
      <xdr:row>44</xdr:row>
      <xdr:rowOff>115365</xdr:rowOff>
    </xdr:from>
    <xdr:to>
      <xdr:col>43</xdr:col>
      <xdr:colOff>0</xdr:colOff>
      <xdr:row>60</xdr:row>
      <xdr:rowOff>0</xdr:rowOff>
    </xdr:to>
    <xdr:sp macro="" textlink="">
      <xdr:nvSpPr>
        <xdr:cNvPr id="3" name="四角形: 角を丸くする 2">
          <a:extLst>
            <a:ext uri="{FF2B5EF4-FFF2-40B4-BE49-F238E27FC236}">
              <a16:creationId xmlns:a16="http://schemas.microsoft.com/office/drawing/2014/main" id="{ADFF9BCC-D9F5-4FE1-A1EC-6E222660FB5E}"/>
            </a:ext>
          </a:extLst>
        </xdr:cNvPr>
        <xdr:cNvSpPr/>
      </xdr:nvSpPr>
      <xdr:spPr>
        <a:xfrm>
          <a:off x="1331134" y="6078843"/>
          <a:ext cx="5286079" cy="2478867"/>
        </a:xfrm>
        <a:prstGeom prst="roundRect">
          <a:avLst>
            <a:gd name="adj" fmla="val 11394"/>
          </a:avLst>
        </a:prstGeom>
        <a:noFill/>
        <a:ln w="635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600">
              <a:solidFill>
                <a:schemeClr val="bg1">
                  <a:lumMod val="75000"/>
                </a:schemeClr>
              </a:solidFill>
              <a:latin typeface="ＭＳ 明朝" panose="02020609040205080304" pitchFamily="17" charset="-128"/>
              <a:ea typeface="ＭＳ 明朝" panose="02020609040205080304" pitchFamily="17" charset="-128"/>
            </a:rPr>
            <a:t>貼付欄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17009</xdr:colOff>
      <xdr:row>52</xdr:row>
      <xdr:rowOff>71564</xdr:rowOff>
    </xdr:from>
    <xdr:to>
      <xdr:col>55</xdr:col>
      <xdr:colOff>58599</xdr:colOff>
      <xdr:row>53</xdr:row>
      <xdr:rowOff>171030</xdr:rowOff>
    </xdr:to>
    <xdr:grpSp>
      <xdr:nvGrpSpPr>
        <xdr:cNvPr id="8" name="グループ化 7">
          <a:extLst>
            <a:ext uri="{FF2B5EF4-FFF2-40B4-BE49-F238E27FC236}">
              <a16:creationId xmlns:a16="http://schemas.microsoft.com/office/drawing/2014/main" id="{69C593AD-61FC-2FD3-86B3-49EA44DDE4F6}"/>
            </a:ext>
          </a:extLst>
        </xdr:cNvPr>
        <xdr:cNvGrpSpPr/>
      </xdr:nvGrpSpPr>
      <xdr:grpSpPr>
        <a:xfrm>
          <a:off x="3036434" y="8929814"/>
          <a:ext cx="2422840" cy="337591"/>
          <a:chOff x="3092679" y="8979301"/>
          <a:chExt cx="2436143" cy="338922"/>
        </a:xfrm>
      </xdr:grpSpPr>
      <xdr:sp macro="" textlink="">
        <xdr:nvSpPr>
          <xdr:cNvPr id="3" name="大かっこ 2">
            <a:extLst>
              <a:ext uri="{FF2B5EF4-FFF2-40B4-BE49-F238E27FC236}">
                <a16:creationId xmlns:a16="http://schemas.microsoft.com/office/drawing/2014/main" id="{1F1EB97B-AD5E-95B0-80CD-67F8E3396513}"/>
              </a:ext>
            </a:extLst>
          </xdr:cNvPr>
          <xdr:cNvSpPr/>
        </xdr:nvSpPr>
        <xdr:spPr>
          <a:xfrm>
            <a:off x="4981622" y="8979301"/>
            <a:ext cx="547200" cy="334800"/>
          </a:xfrm>
          <a:prstGeom prst="bracketPair">
            <a:avLst/>
          </a:prstGeom>
          <a:ln w="635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lIns="36000" tIns="0" rIns="36000" bIns="0" rtlCol="0" anchor="t">
            <a:noAutofit/>
          </a:bodyPr>
          <a:lstStyle/>
          <a:p>
            <a:pPr algn="l"/>
            <a:r>
              <a:rPr kumimoji="1" lang="ja-JP" altLang="en-US" sz="550">
                <a:latin typeface="ＭＳ 明朝" panose="02020609040205080304" pitchFamily="17" charset="-128"/>
                <a:ea typeface="ＭＳ 明朝" panose="02020609040205080304" pitchFamily="17" charset="-128"/>
              </a:rPr>
              <a:t>公認会計士となる資格を有する者を含む。</a:t>
            </a:r>
          </a:p>
        </xdr:txBody>
      </xdr:sp>
      <xdr:sp macro="" textlink="">
        <xdr:nvSpPr>
          <xdr:cNvPr id="4" name="大かっこ 3">
            <a:extLst>
              <a:ext uri="{FF2B5EF4-FFF2-40B4-BE49-F238E27FC236}">
                <a16:creationId xmlns:a16="http://schemas.microsoft.com/office/drawing/2014/main" id="{2F119289-90B1-3E9E-88B4-F4A3414157C5}"/>
              </a:ext>
            </a:extLst>
          </xdr:cNvPr>
          <xdr:cNvSpPr/>
        </xdr:nvSpPr>
        <xdr:spPr>
          <a:xfrm>
            <a:off x="3533193" y="8984895"/>
            <a:ext cx="545529" cy="333328"/>
          </a:xfrm>
          <a:prstGeom prst="bracketPair">
            <a:avLst/>
          </a:prstGeom>
          <a:ln w="635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lIns="36000" tIns="0" rIns="36000" bIns="0" rtlCol="0" anchor="t">
            <a:noAutofit/>
          </a:bodyPr>
          <a:lstStyle/>
          <a:p>
            <a:pPr algn="l"/>
            <a:r>
              <a:rPr kumimoji="1" lang="ja-JP" altLang="en-US" sz="550">
                <a:latin typeface="ＭＳ 明朝" panose="02020609040205080304" pitchFamily="17" charset="-128"/>
                <a:ea typeface="ＭＳ 明朝" panose="02020609040205080304" pitchFamily="17" charset="-128"/>
              </a:rPr>
              <a:t>弁護士となる資格を有する者を含む。</a:t>
            </a:r>
          </a:p>
        </xdr:txBody>
      </xdr:sp>
      <xdr:sp macro="" textlink="">
        <xdr:nvSpPr>
          <xdr:cNvPr id="5" name="テキスト ボックス 4">
            <a:extLst>
              <a:ext uri="{FF2B5EF4-FFF2-40B4-BE49-F238E27FC236}">
                <a16:creationId xmlns:a16="http://schemas.microsoft.com/office/drawing/2014/main" id="{36FF7FB6-FF72-F5E1-8250-B7D1DD7545E5}"/>
              </a:ext>
            </a:extLst>
          </xdr:cNvPr>
          <xdr:cNvSpPr txBox="1"/>
        </xdr:nvSpPr>
        <xdr:spPr>
          <a:xfrm>
            <a:off x="3092679" y="8981964"/>
            <a:ext cx="1905702" cy="33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tIns="0" rIns="0" bIns="0" rtlCol="0" anchor="ctr"/>
          <a:lstStyle/>
          <a:p>
            <a:r>
              <a:rPr kumimoji="1" lang="ja-JP" altLang="en-US" sz="900">
                <a:solidFill>
                  <a:schemeClr val="tx1"/>
                </a:solidFill>
                <a:latin typeface="ＭＳ 明朝" panose="02020609040205080304" pitchFamily="17" charset="-128"/>
                <a:ea typeface="ＭＳ 明朝" panose="02020609040205080304" pitchFamily="17" charset="-128"/>
              </a:rPr>
              <a:t>弁護士　　　　　　 ・公認会計士</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o-zeirishikai.or.jp/about/zeirishi2.html" TargetMode="External"/><Relationship Id="rId1" Type="http://schemas.openxmlformats.org/officeDocument/2006/relationships/hyperlink" Target="https://www.nichizeiren.or.jp/prospects/entry/"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s://www.nichizeiren.or.jp/prospects/entry/howto/"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hizeiren.or.jp/prospects/entry/howto/"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03580-83C3-4A88-9F4E-B61B06CC01E8}">
  <sheetPr>
    <tabColor rgb="FFCCFFFF"/>
    <pageSetUpPr fitToPage="1"/>
  </sheetPr>
  <dimension ref="A1:G33"/>
  <sheetViews>
    <sheetView showRowColHeaders="0" topLeftCell="A13" workbookViewId="0">
      <selection activeCell="Q34" sqref="Q34"/>
    </sheetView>
  </sheetViews>
  <sheetFormatPr defaultColWidth="9" defaultRowHeight="16.5" x14ac:dyDescent="0.4"/>
  <cols>
    <col min="1" max="1" width="4.5" style="225" customWidth="1"/>
    <col min="2" max="16384" width="9" style="227"/>
  </cols>
  <sheetData>
    <row r="1" spans="1:2" x14ac:dyDescent="0.4">
      <c r="A1" s="228" t="s">
        <v>292</v>
      </c>
      <c r="B1" s="226" t="s">
        <v>290</v>
      </c>
    </row>
    <row r="3" spans="1:2" x14ac:dyDescent="0.4">
      <c r="A3" s="225">
        <v>1</v>
      </c>
      <c r="B3" s="227" t="s">
        <v>273</v>
      </c>
    </row>
    <row r="5" spans="1:2" x14ac:dyDescent="0.4">
      <c r="A5" s="225">
        <v>2</v>
      </c>
      <c r="B5" s="227" t="s">
        <v>216</v>
      </c>
    </row>
    <row r="7" spans="1:2" x14ac:dyDescent="0.4">
      <c r="B7" s="227" t="s">
        <v>225</v>
      </c>
    </row>
    <row r="9" spans="1:2" x14ac:dyDescent="0.4">
      <c r="B9" s="227" t="s">
        <v>277</v>
      </c>
    </row>
    <row r="11" spans="1:2" x14ac:dyDescent="0.4">
      <c r="B11" s="227" t="s">
        <v>278</v>
      </c>
    </row>
    <row r="13" spans="1:2" x14ac:dyDescent="0.4">
      <c r="B13" s="227" t="s">
        <v>226</v>
      </c>
    </row>
    <row r="15" spans="1:2" x14ac:dyDescent="0.4">
      <c r="B15" s="227" t="s">
        <v>279</v>
      </c>
    </row>
    <row r="17" spans="1:7" x14ac:dyDescent="0.4">
      <c r="B17" s="227" t="s">
        <v>227</v>
      </c>
    </row>
    <row r="19" spans="1:7" x14ac:dyDescent="0.4">
      <c r="B19" s="227" t="s">
        <v>274</v>
      </c>
    </row>
    <row r="21" spans="1:7" x14ac:dyDescent="0.4">
      <c r="A21" s="225">
        <v>3</v>
      </c>
      <c r="B21" s="227" t="s">
        <v>280</v>
      </c>
    </row>
    <row r="24" spans="1:7" x14ac:dyDescent="0.4">
      <c r="B24" s="227" t="s">
        <v>291</v>
      </c>
    </row>
    <row r="26" spans="1:7" x14ac:dyDescent="0.4">
      <c r="B26" s="227" t="s">
        <v>294</v>
      </c>
    </row>
    <row r="27" spans="1:7" ht="8.25" customHeight="1" x14ac:dyDescent="0.4"/>
    <row r="28" spans="1:7" x14ac:dyDescent="0.4">
      <c r="C28" s="261"/>
      <c r="D28" s="261"/>
      <c r="E28" s="261"/>
      <c r="F28" s="261"/>
      <c r="G28" s="261"/>
    </row>
    <row r="29" spans="1:7" ht="8.25" customHeight="1" x14ac:dyDescent="0.4"/>
    <row r="30" spans="1:7" x14ac:dyDescent="0.4">
      <c r="C30" s="261" t="s">
        <v>217</v>
      </c>
      <c r="D30" s="261"/>
      <c r="E30" s="261"/>
      <c r="F30" s="261"/>
      <c r="G30" s="261"/>
    </row>
    <row r="31" spans="1:7" x14ac:dyDescent="0.4">
      <c r="C31" s="259"/>
    </row>
    <row r="33" spans="3:3" ht="18.75" x14ac:dyDescent="0.4">
      <c r="C33" s="260" t="s">
        <v>295</v>
      </c>
    </row>
  </sheetData>
  <mergeCells count="2">
    <mergeCell ref="C28:G28"/>
    <mergeCell ref="C30:G30"/>
  </mergeCells>
  <phoneticPr fontId="1"/>
  <hyperlinks>
    <hyperlink ref="C30" r:id="rId1" xr:uid="{B4B54521-0B55-4478-A93A-385417E95F7E}"/>
    <hyperlink ref="C33" r:id="rId2" location="anc-01" xr:uid="{9730017D-4994-45D6-85B7-3397891A6FA6}"/>
  </hyperlinks>
  <pageMargins left="0.70866141732283472" right="0.70866141732283472" top="0.74803149606299213" bottom="0.74803149606299213" header="0.31496062992125984" footer="0.31496062992125984"/>
  <pageSetup paperSize="9" scale="96" orientation="landscape" blackAndWhite="1" horizontalDpi="1200" verticalDpi="1200"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E334D-A279-4148-8B73-AB6E25E749EA}">
  <sheetPr>
    <pageSetUpPr fitToPage="1"/>
  </sheetPr>
  <dimension ref="A1:AB54"/>
  <sheetViews>
    <sheetView showRowColHeaders="0" tabSelected="1" zoomScaleNormal="100" workbookViewId="0">
      <pane ySplit="1" topLeftCell="A2" activePane="bottomLeft" state="frozen"/>
      <selection pane="bottomLeft" activeCell="F23" sqref="F23"/>
    </sheetView>
  </sheetViews>
  <sheetFormatPr defaultColWidth="7.5" defaultRowHeight="22.5" customHeight="1" x14ac:dyDescent="0.4"/>
  <cols>
    <col min="1" max="1" width="3.75" style="2" customWidth="1"/>
    <col min="2" max="3" width="3.75" style="1" customWidth="1"/>
    <col min="4" max="4" width="7.5" style="1" customWidth="1"/>
    <col min="5" max="12" width="7.5" style="1"/>
    <col min="13" max="13" width="7.5" style="105"/>
    <col min="14" max="20" width="7.5" style="219"/>
    <col min="21" max="21" width="7.5" style="106"/>
    <col min="22" max="28" width="7.5" style="219"/>
    <col min="29" max="16384" width="7.5" style="1"/>
  </cols>
  <sheetData>
    <row r="1" spans="1:22" ht="22.5" customHeight="1" x14ac:dyDescent="0.4">
      <c r="A1" s="338" t="str">
        <f ca="1">IF(COUNTIF(U2:U54,"N")=0,"","↓未入力項目があります。")</f>
        <v>↓未入力項目があります。</v>
      </c>
      <c r="B1" s="338"/>
      <c r="C1" s="338"/>
      <c r="D1" s="338"/>
      <c r="E1" s="338"/>
      <c r="J1" s="268" t="s">
        <v>223</v>
      </c>
      <c r="K1" s="268"/>
      <c r="L1" s="268"/>
      <c r="M1" s="268"/>
      <c r="N1" s="268"/>
      <c r="O1" s="268"/>
      <c r="P1" s="268"/>
      <c r="Q1" s="268"/>
      <c r="R1" s="105"/>
      <c r="S1" s="105"/>
      <c r="T1" s="105"/>
      <c r="U1" s="106" t="s">
        <v>213</v>
      </c>
      <c r="V1" s="105" t="s">
        <v>224</v>
      </c>
    </row>
    <row r="2" spans="1:22" ht="22.5" customHeight="1" x14ac:dyDescent="0.4">
      <c r="A2" s="265" t="s">
        <v>122</v>
      </c>
      <c r="B2" s="266"/>
      <c r="C2" s="266"/>
      <c r="D2" s="267"/>
      <c r="E2" s="308"/>
      <c r="F2" s="309"/>
      <c r="G2" s="310"/>
      <c r="N2" s="105" t="str">
        <f>IF(E2="","",TEXT(E2,"ggg"))</f>
        <v/>
      </c>
      <c r="O2" s="105" t="str">
        <f>IF(E2="","",TEXT(E2,"e"))</f>
        <v/>
      </c>
      <c r="P2" s="105" t="str">
        <f>IF(E2="","",TEXT(E2,"m"))</f>
        <v/>
      </c>
      <c r="Q2" s="105" t="str">
        <f>IF(E2="","",TEXT(E2,"d"))</f>
        <v/>
      </c>
      <c r="R2" s="105"/>
      <c r="S2" s="105"/>
      <c r="T2" s="105" t="s">
        <v>7</v>
      </c>
      <c r="U2" s="106" t="str">
        <f t="shared" ref="U2:U11" si="0">IF(E2="","N","Y")</f>
        <v>N</v>
      </c>
    </row>
    <row r="3" spans="1:22" ht="22.5" customHeight="1" x14ac:dyDescent="0.4">
      <c r="A3" s="287">
        <v>1</v>
      </c>
      <c r="B3" s="284" t="s">
        <v>0</v>
      </c>
      <c r="C3" s="303" t="s">
        <v>0</v>
      </c>
      <c r="D3" s="304"/>
      <c r="E3" s="305"/>
      <c r="F3" s="306"/>
      <c r="G3" s="307"/>
      <c r="H3" s="279" t="s">
        <v>171</v>
      </c>
      <c r="I3" s="273"/>
      <c r="J3" s="274"/>
      <c r="K3" s="275"/>
      <c r="M3" s="105" t="str">
        <f>IF(E3="","",SUBSTITUTE(SUBSTITUTE(E3, " ", ""), "　", ""))</f>
        <v/>
      </c>
      <c r="N3" s="105" t="str">
        <f>IF(AND(I3="",I5=""),"",I3&amp;N5)</f>
        <v/>
      </c>
      <c r="O3" s="105"/>
      <c r="P3" s="105"/>
      <c r="Q3" s="105"/>
      <c r="R3" s="105"/>
      <c r="S3" s="105"/>
      <c r="T3" s="105" t="s">
        <v>8</v>
      </c>
      <c r="U3" s="106" t="str">
        <f t="shared" si="0"/>
        <v>N</v>
      </c>
    </row>
    <row r="4" spans="1:22" ht="22.5" customHeight="1" x14ac:dyDescent="0.4">
      <c r="A4" s="288"/>
      <c r="B4" s="285"/>
      <c r="C4" s="301" t="s">
        <v>60</v>
      </c>
      <c r="D4" s="302"/>
      <c r="E4" s="281" t="str">
        <f>PHONETIC(E3)</f>
        <v/>
      </c>
      <c r="F4" s="282"/>
      <c r="G4" s="283"/>
      <c r="H4" s="280"/>
      <c r="I4" s="276" t="str">
        <f>PHONETIC(I3)</f>
        <v/>
      </c>
      <c r="J4" s="277"/>
      <c r="K4" s="278"/>
      <c r="N4" s="105"/>
      <c r="O4" s="105"/>
      <c r="P4" s="105"/>
      <c r="Q4" s="105"/>
      <c r="R4" s="105"/>
      <c r="S4" s="105"/>
      <c r="T4" s="105" t="s">
        <v>9</v>
      </c>
      <c r="U4" s="106" t="str">
        <f t="shared" si="0"/>
        <v>N</v>
      </c>
    </row>
    <row r="5" spans="1:22" ht="22.5" customHeight="1" x14ac:dyDescent="0.4">
      <c r="A5" s="288"/>
      <c r="B5" s="285"/>
      <c r="C5" s="265" t="s">
        <v>175</v>
      </c>
      <c r="D5" s="267"/>
      <c r="E5" s="239" t="str">
        <f>IF(E3="","",IF(OR(COUNTIF(E3,"* *"),COUNTIF(E3,"*　*")),"","↑姓と名の間にスペースを入力してください。"))</f>
        <v/>
      </c>
      <c r="I5" s="273"/>
      <c r="J5" s="274"/>
      <c r="K5" s="275"/>
      <c r="M5" s="105" t="str">
        <f>IF(OR(I5="",NOT(I6)),"",I5&amp;SUBSTITUTE(SUBSTITUTE(E3," ","　"),LEFT(SUBSTITUTE(E3," ","　"),FIND("　",SUBSTITUTE(E3," ","　"))),""))</f>
        <v/>
      </c>
      <c r="N5" s="105" t="str">
        <f>IF(I5="","",IF(I6,"（旧姓："&amp;I5&amp;"）",""))</f>
        <v/>
      </c>
      <c r="O5" s="105"/>
      <c r="P5" s="105"/>
      <c r="Q5" s="105"/>
      <c r="R5" s="105"/>
      <c r="S5" s="105"/>
      <c r="T5" s="105" t="s">
        <v>10</v>
      </c>
    </row>
    <row r="6" spans="1:22" ht="22.5" customHeight="1" x14ac:dyDescent="0.4">
      <c r="A6" s="288"/>
      <c r="B6" s="285"/>
      <c r="C6" s="265" t="s">
        <v>1</v>
      </c>
      <c r="D6" s="267"/>
      <c r="E6" s="7"/>
      <c r="I6" s="224" t="b">
        <v>0</v>
      </c>
      <c r="L6" s="239" t="str">
        <f>IF(I5="","","←旧姓の使用を希望する場合はチェックし、「旧姓使用承認申請書」を提出してください")</f>
        <v/>
      </c>
      <c r="N6" s="105"/>
      <c r="O6" s="105"/>
      <c r="P6" s="105"/>
      <c r="Q6" s="105"/>
      <c r="R6" s="105"/>
      <c r="S6" s="105"/>
      <c r="T6" s="105" t="s">
        <v>11</v>
      </c>
      <c r="U6" s="106" t="str">
        <f t="shared" si="0"/>
        <v>N</v>
      </c>
    </row>
    <row r="7" spans="1:22" ht="22.5" customHeight="1" x14ac:dyDescent="0.4">
      <c r="A7" s="288"/>
      <c r="B7" s="285"/>
      <c r="C7" s="265" t="s">
        <v>2</v>
      </c>
      <c r="D7" s="267"/>
      <c r="E7" s="308"/>
      <c r="F7" s="309"/>
      <c r="G7" s="310"/>
      <c r="N7" s="105" t="str">
        <f>IF(E7="","",TEXT(E7,"ggg"))</f>
        <v/>
      </c>
      <c r="O7" s="105" t="str">
        <f>IF(E7="","",TEXT(E7,"e"))</f>
        <v/>
      </c>
      <c r="P7" s="105" t="str">
        <f>IF(E7="","",TEXT(E7,"m"))</f>
        <v/>
      </c>
      <c r="Q7" s="105" t="str">
        <f>IF(E7="","",TEXT(E7,"d"))</f>
        <v/>
      </c>
      <c r="R7" s="105"/>
      <c r="S7" s="105"/>
      <c r="T7" s="105" t="s">
        <v>12</v>
      </c>
      <c r="U7" s="106" t="str">
        <f t="shared" si="0"/>
        <v>N</v>
      </c>
    </row>
    <row r="8" spans="1:22" ht="22.5" customHeight="1" x14ac:dyDescent="0.4">
      <c r="A8" s="289"/>
      <c r="B8" s="286"/>
      <c r="C8" s="265" t="s">
        <v>3</v>
      </c>
      <c r="D8" s="267"/>
      <c r="E8" s="16" t="str">
        <f ca="1">IF(E7="","",DATEDIF(E7,TODAY(),"Y"))</f>
        <v/>
      </c>
      <c r="F8" s="126" t="s">
        <v>4</v>
      </c>
      <c r="N8" s="105"/>
      <c r="O8" s="105"/>
      <c r="P8" s="105"/>
      <c r="Q8" s="105"/>
      <c r="R8" s="105"/>
      <c r="S8" s="105"/>
      <c r="T8" s="105" t="s">
        <v>13</v>
      </c>
      <c r="U8" s="106" t="str">
        <f t="shared" ca="1" si="0"/>
        <v>N</v>
      </c>
    </row>
    <row r="9" spans="1:22" ht="22.5" customHeight="1" x14ac:dyDescent="0.4">
      <c r="A9" s="114">
        <v>2</v>
      </c>
      <c r="B9" s="265" t="s">
        <v>115</v>
      </c>
      <c r="C9" s="266"/>
      <c r="D9" s="267"/>
      <c r="E9" s="311"/>
      <c r="F9" s="312"/>
      <c r="N9" s="105"/>
      <c r="O9" s="105"/>
      <c r="P9" s="105"/>
      <c r="Q9" s="105"/>
      <c r="R9" s="105"/>
      <c r="S9" s="105"/>
      <c r="T9" s="105" t="s">
        <v>14</v>
      </c>
      <c r="U9" s="106" t="str">
        <f t="shared" si="0"/>
        <v>N</v>
      </c>
    </row>
    <row r="10" spans="1:22" ht="22.5" customHeight="1" x14ac:dyDescent="0.4">
      <c r="A10" s="287">
        <v>3</v>
      </c>
      <c r="B10" s="284" t="s">
        <v>53</v>
      </c>
      <c r="C10" s="265" t="s">
        <v>54</v>
      </c>
      <c r="D10" s="267"/>
      <c r="E10" s="299"/>
      <c r="F10" s="300"/>
      <c r="N10" s="105"/>
      <c r="O10" s="105"/>
      <c r="P10" s="105"/>
      <c r="Q10" s="105"/>
      <c r="R10" s="105"/>
      <c r="S10" s="105"/>
      <c r="T10" s="105" t="s">
        <v>15</v>
      </c>
      <c r="U10" s="106" t="str">
        <f t="shared" si="0"/>
        <v>N</v>
      </c>
    </row>
    <row r="11" spans="1:22" ht="22.5" customHeight="1" x14ac:dyDescent="0.4">
      <c r="A11" s="288"/>
      <c r="B11" s="285"/>
      <c r="C11" s="265" t="s">
        <v>59</v>
      </c>
      <c r="D11" s="267"/>
      <c r="E11" s="305"/>
      <c r="F11" s="306"/>
      <c r="G11" s="306"/>
      <c r="H11" s="306"/>
      <c r="I11" s="306"/>
      <c r="J11" s="306"/>
      <c r="K11" s="307"/>
      <c r="M11" s="236"/>
      <c r="N11" s="107"/>
      <c r="O11" s="108"/>
      <c r="P11" s="108"/>
      <c r="Q11" s="108"/>
      <c r="R11" s="108"/>
      <c r="S11" s="108"/>
      <c r="T11" s="105" t="s">
        <v>16</v>
      </c>
      <c r="U11" s="106" t="str">
        <f t="shared" si="0"/>
        <v>N</v>
      </c>
    </row>
    <row r="12" spans="1:22" ht="22.5" customHeight="1" x14ac:dyDescent="0.4">
      <c r="A12" s="289"/>
      <c r="B12" s="286"/>
      <c r="C12" s="265" t="s">
        <v>55</v>
      </c>
      <c r="D12" s="267"/>
      <c r="E12" s="12"/>
      <c r="F12" s="13"/>
      <c r="G12" s="14"/>
      <c r="J12" s="3"/>
      <c r="K12" s="4"/>
      <c r="L12" s="4"/>
      <c r="M12" s="107"/>
      <c r="N12" s="107"/>
      <c r="O12" s="108"/>
      <c r="P12" s="107"/>
      <c r="Q12" s="107"/>
      <c r="R12" s="107"/>
      <c r="S12" s="107"/>
      <c r="T12" s="105" t="s">
        <v>17</v>
      </c>
      <c r="U12" s="106" t="str">
        <f>IF(E12="","N",IF(F12="","N",IF(G12="","N","Y")))</f>
        <v>N</v>
      </c>
    </row>
    <row r="13" spans="1:22" ht="22.5" customHeight="1" x14ac:dyDescent="0.4">
      <c r="A13" s="316" t="s">
        <v>111</v>
      </c>
      <c r="B13" s="313" t="str">
        <f>IF(E13="","選択してください→","")</f>
        <v/>
      </c>
      <c r="C13" s="314"/>
      <c r="D13" s="315"/>
      <c r="E13" s="15">
        <v>6</v>
      </c>
      <c r="F13" s="336" t="s">
        <v>104</v>
      </c>
      <c r="G13" s="337"/>
      <c r="H13" s="5"/>
      <c r="I13" s="5"/>
      <c r="J13" s="6"/>
      <c r="N13" s="105"/>
      <c r="O13" s="105"/>
      <c r="P13" s="105"/>
      <c r="Q13" s="105"/>
      <c r="R13" s="105"/>
      <c r="S13" s="105"/>
      <c r="T13" s="105" t="s">
        <v>18</v>
      </c>
      <c r="U13" s="106" t="str">
        <f>IF(E13="","N","Y")</f>
        <v>Y</v>
      </c>
    </row>
    <row r="14" spans="1:22" ht="22.5" customHeight="1" x14ac:dyDescent="0.4">
      <c r="A14" s="317"/>
      <c r="B14" s="343" t="s">
        <v>132</v>
      </c>
      <c r="C14" s="344"/>
      <c r="D14" s="345"/>
      <c r="E14" s="11"/>
      <c r="F14" s="329" t="s">
        <v>102</v>
      </c>
      <c r="G14" s="126" t="s">
        <v>105</v>
      </c>
      <c r="H14" s="5"/>
      <c r="I14" s="5"/>
      <c r="J14" s="6"/>
      <c r="N14" s="105"/>
      <c r="O14" s="105"/>
      <c r="P14" s="105"/>
      <c r="Q14" s="105"/>
      <c r="R14" s="105"/>
      <c r="S14" s="105"/>
      <c r="T14" s="105" t="s">
        <v>6</v>
      </c>
    </row>
    <row r="15" spans="1:22" ht="22.5" customHeight="1" x14ac:dyDescent="0.4">
      <c r="A15" s="317"/>
      <c r="B15" s="343"/>
      <c r="C15" s="344"/>
      <c r="D15" s="345"/>
      <c r="E15" s="11"/>
      <c r="F15" s="330"/>
      <c r="G15" s="126" t="s">
        <v>106</v>
      </c>
      <c r="H15" s="5"/>
      <c r="I15" s="5"/>
      <c r="J15" s="6"/>
      <c r="N15" s="105"/>
      <c r="O15" s="105"/>
      <c r="P15" s="105"/>
      <c r="Q15" s="105"/>
      <c r="R15" s="105"/>
      <c r="S15" s="105"/>
      <c r="T15" s="105" t="s">
        <v>19</v>
      </c>
    </row>
    <row r="16" spans="1:22" ht="22.5" customHeight="1" x14ac:dyDescent="0.4">
      <c r="A16" s="317"/>
      <c r="B16" s="343"/>
      <c r="C16" s="344"/>
      <c r="D16" s="345"/>
      <c r="E16" s="11"/>
      <c r="F16" s="331" t="s">
        <v>103</v>
      </c>
      <c r="G16" s="126" t="s">
        <v>107</v>
      </c>
      <c r="H16" s="5"/>
      <c r="I16" s="5"/>
      <c r="J16" s="6"/>
      <c r="N16" s="105"/>
      <c r="O16" s="105"/>
      <c r="P16" s="105"/>
      <c r="Q16" s="105"/>
      <c r="R16" s="105"/>
      <c r="S16" s="105"/>
      <c r="T16" s="105" t="s">
        <v>20</v>
      </c>
    </row>
    <row r="17" spans="1:21" ht="22.5" customHeight="1" x14ac:dyDescent="0.4">
      <c r="A17" s="317"/>
      <c r="B17" s="343"/>
      <c r="C17" s="344"/>
      <c r="D17" s="345"/>
      <c r="E17" s="11"/>
      <c r="F17" s="332"/>
      <c r="G17" s="126" t="s">
        <v>108</v>
      </c>
      <c r="H17" s="5"/>
      <c r="I17" s="5"/>
      <c r="J17" s="6"/>
      <c r="N17" s="105"/>
      <c r="O17" s="105"/>
      <c r="P17" s="105"/>
      <c r="Q17" s="105"/>
      <c r="R17" s="105"/>
      <c r="S17" s="105"/>
      <c r="T17" s="105" t="s">
        <v>21</v>
      </c>
    </row>
    <row r="18" spans="1:21" ht="22.5" customHeight="1" x14ac:dyDescent="0.4">
      <c r="A18" s="317"/>
      <c r="B18" s="116"/>
      <c r="C18" s="116"/>
      <c r="D18" s="117"/>
      <c r="E18" s="17"/>
      <c r="F18" s="333"/>
      <c r="G18" s="127" t="s">
        <v>109</v>
      </c>
      <c r="H18" s="18"/>
      <c r="I18" s="18"/>
      <c r="J18" s="19"/>
      <c r="M18" s="237"/>
      <c r="N18" s="105"/>
      <c r="O18" s="105"/>
      <c r="P18" s="105"/>
      <c r="Q18" s="105"/>
      <c r="R18" s="105"/>
      <c r="S18" s="105"/>
      <c r="T18" s="105" t="s">
        <v>22</v>
      </c>
    </row>
    <row r="19" spans="1:21" ht="22.5" customHeight="1" x14ac:dyDescent="0.4">
      <c r="A19" s="317"/>
      <c r="B19" s="293" t="s">
        <v>110</v>
      </c>
      <c r="C19" s="265" t="s">
        <v>57</v>
      </c>
      <c r="D19" s="267"/>
      <c r="E19" s="311"/>
      <c r="F19" s="328"/>
      <c r="G19" s="328"/>
      <c r="H19" s="328"/>
      <c r="I19" s="328"/>
      <c r="J19" s="328"/>
      <c r="K19" s="312"/>
      <c r="L19" s="235" t="str">
        <f>IF(OR($E$13="",$E$13=1,$E$13=4),IF(E19="","",IF(COUNTIF(E19,"*税理士*"),IF(COUNTIF(E19,"*"&amp;IF(I6,M5,M3)&amp;"*"),"","←「(氏名)税理士事務所」又は「税理士(氏名)事務所」とします"),"←「(氏名)税理士事務所」又は「税理士(氏名)事務所」とします")),"←入力しません")</f>
        <v>←入力しません</v>
      </c>
      <c r="N19" s="105"/>
      <c r="O19" s="105"/>
      <c r="P19" s="105"/>
      <c r="Q19" s="105"/>
      <c r="R19" s="105"/>
      <c r="S19" s="105"/>
      <c r="T19" s="105" t="s">
        <v>23</v>
      </c>
      <c r="U19" s="106" t="str">
        <f>IF(OR($E$13=1,$E$13=4),IF(E19="","N","Y"),"")</f>
        <v/>
      </c>
    </row>
    <row r="20" spans="1:21" ht="22.5" customHeight="1" x14ac:dyDescent="0.4">
      <c r="A20" s="317"/>
      <c r="B20" s="294"/>
      <c r="C20" s="296" t="s">
        <v>58</v>
      </c>
      <c r="D20" s="118" t="s">
        <v>54</v>
      </c>
      <c r="E20" s="299"/>
      <c r="F20" s="300"/>
      <c r="L20" s="235" t="str">
        <f>IF(OR($E$13="",$E$13=1,$E$13=4),"","←入力しません")</f>
        <v>←入力しません</v>
      </c>
      <c r="N20" s="105"/>
      <c r="O20" s="105"/>
      <c r="P20" s="105"/>
      <c r="Q20" s="105"/>
      <c r="R20" s="105"/>
      <c r="S20" s="105"/>
      <c r="T20" s="105" t="s">
        <v>24</v>
      </c>
      <c r="U20" s="106" t="str">
        <f t="shared" ref="U20:U21" si="1">IF(OR($E$13=1,$E$13=4),IF(E20="","N","Y"),"")</f>
        <v/>
      </c>
    </row>
    <row r="21" spans="1:21" ht="22.5" customHeight="1" x14ac:dyDescent="0.4">
      <c r="A21" s="317"/>
      <c r="B21" s="294"/>
      <c r="C21" s="297"/>
      <c r="D21" s="115"/>
      <c r="E21" s="305"/>
      <c r="F21" s="306"/>
      <c r="G21" s="306"/>
      <c r="H21" s="306"/>
      <c r="I21" s="306"/>
      <c r="J21" s="306"/>
      <c r="K21" s="307"/>
      <c r="L21" s="235" t="str">
        <f>IF(OR($E$13="",$E$13=1,$E$13=4),"","←入力しません")</f>
        <v>←入力しません</v>
      </c>
      <c r="N21" s="105"/>
      <c r="O21" s="105"/>
      <c r="P21" s="105"/>
      <c r="Q21" s="105"/>
      <c r="R21" s="105"/>
      <c r="S21" s="105"/>
      <c r="T21" s="105" t="s">
        <v>25</v>
      </c>
      <c r="U21" s="106" t="str">
        <f t="shared" si="1"/>
        <v/>
      </c>
    </row>
    <row r="22" spans="1:21" ht="22.5" customHeight="1" x14ac:dyDescent="0.4">
      <c r="A22" s="317"/>
      <c r="B22" s="294"/>
      <c r="C22" s="297"/>
      <c r="D22" s="118" t="s">
        <v>55</v>
      </c>
      <c r="E22" s="12"/>
      <c r="F22" s="13"/>
      <c r="G22" s="14"/>
      <c r="H22" s="24"/>
      <c r="L22" s="235" t="str">
        <f>IF(OR($E$13="",$E$13=1,$E$13=4),"","←入力しません")</f>
        <v>←入力しません</v>
      </c>
      <c r="N22" s="105"/>
      <c r="O22" s="105"/>
      <c r="P22" s="105"/>
      <c r="Q22" s="105"/>
      <c r="R22" s="105"/>
      <c r="S22" s="105"/>
      <c r="T22" s="105" t="s">
        <v>26</v>
      </c>
      <c r="U22" s="106" t="str">
        <f>IF(OR($E$13=1,$E$13=4),IF(E22="","N",IF(F22="","N",IF(G22="","N","Y"))),"")</f>
        <v/>
      </c>
    </row>
    <row r="23" spans="1:21" ht="22.5" customHeight="1" x14ac:dyDescent="0.4">
      <c r="A23" s="317"/>
      <c r="B23" s="295"/>
      <c r="C23" s="298"/>
      <c r="D23" s="119" t="s">
        <v>56</v>
      </c>
      <c r="E23" s="8"/>
      <c r="F23" s="9"/>
      <c r="G23" s="10"/>
      <c r="L23" s="235" t="str">
        <f>IF(OR($E$13="",$E$13=1,$E$13=4),"","←入力しません")</f>
        <v>←入力しません</v>
      </c>
      <c r="N23" s="105"/>
      <c r="O23" s="105"/>
      <c r="P23" s="105"/>
      <c r="Q23" s="105"/>
      <c r="R23" s="105"/>
      <c r="S23" s="105"/>
      <c r="T23" s="105" t="s">
        <v>27</v>
      </c>
    </row>
    <row r="24" spans="1:21" ht="22.5" customHeight="1" x14ac:dyDescent="0.4">
      <c r="A24" s="317"/>
      <c r="B24" s="293" t="s">
        <v>112</v>
      </c>
      <c r="C24" s="265" t="s">
        <v>57</v>
      </c>
      <c r="D24" s="267"/>
      <c r="E24" s="311"/>
      <c r="F24" s="328"/>
      <c r="G24" s="328"/>
      <c r="H24" s="328"/>
      <c r="I24" s="328"/>
      <c r="J24" s="328"/>
      <c r="K24" s="312"/>
      <c r="L24" s="235" t="str">
        <f>IF(OR($E$13="",$E$13=2,$E$13=3,$E$13=5,$E$13=6),IF(E24="","",IF(COUNTIF(E24,"*税理士法人*"),"","←「税理士法人」を含めてください")),"←入力しません")</f>
        <v/>
      </c>
      <c r="N24" s="105"/>
      <c r="O24" s="105"/>
      <c r="P24" s="105"/>
      <c r="Q24" s="105"/>
      <c r="R24" s="105"/>
      <c r="S24" s="105"/>
      <c r="T24" s="105" t="s">
        <v>28</v>
      </c>
      <c r="U24" s="106" t="str">
        <f>IF(OR($E$13=2,$E$13=3,$E$13=5,$E$13=6),IF(E24="","N","Y"),"")</f>
        <v>N</v>
      </c>
    </row>
    <row r="25" spans="1:21" ht="22.5" customHeight="1" x14ac:dyDescent="0.4">
      <c r="A25" s="317"/>
      <c r="B25" s="294"/>
      <c r="C25" s="296" t="s">
        <v>58</v>
      </c>
      <c r="D25" s="118" t="s">
        <v>54</v>
      </c>
      <c r="E25" s="299"/>
      <c r="F25" s="300"/>
      <c r="L25" s="235" t="str">
        <f>IF(OR($E$13="",$E$13=2,$E$13=3,$E$13=5,$E$13=6),"","←入力しません")</f>
        <v/>
      </c>
      <c r="N25" s="105"/>
      <c r="O25" s="105"/>
      <c r="P25" s="105"/>
      <c r="Q25" s="105"/>
      <c r="R25" s="105"/>
      <c r="S25" s="105"/>
      <c r="T25" s="105" t="s">
        <v>29</v>
      </c>
      <c r="U25" s="106" t="str">
        <f>IF(OR($E$13=2,$E$13=3,$E$13=5,$E$13=6),IF(E25="","N","Y"),"")</f>
        <v>N</v>
      </c>
    </row>
    <row r="26" spans="1:21" ht="22.5" customHeight="1" x14ac:dyDescent="0.4">
      <c r="A26" s="317"/>
      <c r="B26" s="294"/>
      <c r="C26" s="297"/>
      <c r="D26" s="115"/>
      <c r="E26" s="305"/>
      <c r="F26" s="306"/>
      <c r="G26" s="306"/>
      <c r="H26" s="306"/>
      <c r="I26" s="306"/>
      <c r="J26" s="306"/>
      <c r="K26" s="307"/>
      <c r="L26" s="235" t="str">
        <f>IF(OR($E$13="",$E$13=2,$E$13=3,$E$13=5,$E$13=6),"","←入力しません")</f>
        <v/>
      </c>
      <c r="N26" s="105"/>
      <c r="O26" s="105"/>
      <c r="P26" s="105"/>
      <c r="Q26" s="105"/>
      <c r="R26" s="105"/>
      <c r="S26" s="105"/>
      <c r="T26" s="105" t="s">
        <v>30</v>
      </c>
      <c r="U26" s="106" t="str">
        <f>IF(OR($E$13=2,$E$13=3,$E$13=5,$E$13=6),IF(E26="","N","Y"),"")</f>
        <v>N</v>
      </c>
    </row>
    <row r="27" spans="1:21" ht="22.5" customHeight="1" x14ac:dyDescent="0.4">
      <c r="A27" s="317"/>
      <c r="B27" s="294"/>
      <c r="C27" s="297"/>
      <c r="D27" s="118" t="s">
        <v>55</v>
      </c>
      <c r="E27" s="8"/>
      <c r="F27" s="9"/>
      <c r="G27" s="10"/>
      <c r="L27" s="235" t="str">
        <f>IF(OR($E$13="",$E$13=2,$E$13=3,$E$13=5,$E$13=6),"","←入力しません")</f>
        <v/>
      </c>
      <c r="N27" s="105"/>
      <c r="O27" s="105"/>
      <c r="P27" s="105"/>
      <c r="Q27" s="105"/>
      <c r="R27" s="105"/>
      <c r="S27" s="105"/>
      <c r="T27" s="105" t="s">
        <v>31</v>
      </c>
      <c r="U27" s="106" t="str">
        <f>IF(OR($E$13=2,$E$13=3,$E$13=5,$E$13=6),IF(E27="","N",IF(F27="","N",IF(G27="","N","Y"))),"")</f>
        <v>N</v>
      </c>
    </row>
    <row r="28" spans="1:21" ht="22.5" customHeight="1" x14ac:dyDescent="0.4">
      <c r="A28" s="317"/>
      <c r="B28" s="295"/>
      <c r="C28" s="298"/>
      <c r="D28" s="118" t="s">
        <v>56</v>
      </c>
      <c r="E28" s="8"/>
      <c r="F28" s="9"/>
      <c r="G28" s="10"/>
      <c r="L28" s="235" t="str">
        <f>IF(OR($E$13="",$E$13=2,$E$13=3,$E$13=5,$E$13=6),"","←入力しません")</f>
        <v/>
      </c>
      <c r="N28" s="105"/>
      <c r="O28" s="105"/>
      <c r="P28" s="105"/>
      <c r="Q28" s="105"/>
      <c r="R28" s="105"/>
      <c r="S28" s="105"/>
      <c r="T28" s="105" t="s">
        <v>32</v>
      </c>
    </row>
    <row r="29" spans="1:21" ht="22.5" customHeight="1" x14ac:dyDescent="0.4">
      <c r="A29" s="317"/>
      <c r="B29" s="293" t="s">
        <v>113</v>
      </c>
      <c r="C29" s="265" t="s">
        <v>57</v>
      </c>
      <c r="D29" s="267"/>
      <c r="E29" s="311"/>
      <c r="F29" s="328"/>
      <c r="G29" s="328"/>
      <c r="H29" s="328"/>
      <c r="I29" s="328"/>
      <c r="J29" s="328"/>
      <c r="K29" s="312"/>
      <c r="L29" s="235" t="str">
        <f>IF(OR($E$13="",$E$13=3,$E$13=6),IF(E29="","",IF(COUNTIF(E29,"*税理士法人*"),"","←「税理士法人」を含めてください")),"←入力しません")</f>
        <v/>
      </c>
      <c r="N29" s="105"/>
      <c r="O29" s="105"/>
      <c r="P29" s="105"/>
      <c r="Q29" s="105"/>
      <c r="R29" s="105"/>
      <c r="S29" s="105"/>
      <c r="T29" s="105" t="s">
        <v>33</v>
      </c>
      <c r="U29" s="106" t="str">
        <f>IF(OR($E$13=3,$E$13=6),IF(E29="","N","Y"),"")</f>
        <v>N</v>
      </c>
    </row>
    <row r="30" spans="1:21" ht="22.5" customHeight="1" x14ac:dyDescent="0.4">
      <c r="A30" s="317"/>
      <c r="B30" s="294"/>
      <c r="C30" s="296" t="s">
        <v>58</v>
      </c>
      <c r="D30" s="120" t="s">
        <v>54</v>
      </c>
      <c r="E30" s="299"/>
      <c r="F30" s="300"/>
      <c r="L30" s="235" t="str">
        <f>IF(OR($E$13="",$E$13=3,$E$13=6),"","←入力しません")</f>
        <v/>
      </c>
      <c r="N30" s="105"/>
      <c r="O30" s="105"/>
      <c r="P30" s="105"/>
      <c r="Q30" s="105"/>
      <c r="R30" s="105"/>
      <c r="S30" s="105"/>
      <c r="T30" s="105" t="s">
        <v>34</v>
      </c>
      <c r="U30" s="106" t="str">
        <f>IF(OR($E$13=3,$E$13=6),IF(E30="","N","Y"),"")</f>
        <v>N</v>
      </c>
    </row>
    <row r="31" spans="1:21" ht="22.5" customHeight="1" x14ac:dyDescent="0.4">
      <c r="A31" s="317"/>
      <c r="B31" s="294"/>
      <c r="C31" s="297"/>
      <c r="D31" s="115"/>
      <c r="E31" s="305"/>
      <c r="F31" s="306"/>
      <c r="G31" s="306"/>
      <c r="H31" s="306"/>
      <c r="I31" s="306"/>
      <c r="J31" s="306"/>
      <c r="K31" s="307"/>
      <c r="L31" s="235" t="str">
        <f>IF(OR($E$13="",$E$13=3,$E$13=6),"","←入力しません")</f>
        <v/>
      </c>
      <c r="N31" s="105"/>
      <c r="O31" s="105"/>
      <c r="P31" s="105"/>
      <c r="Q31" s="105"/>
      <c r="R31" s="105"/>
      <c r="S31" s="105"/>
      <c r="T31" s="105" t="s">
        <v>35</v>
      </c>
      <c r="U31" s="106" t="str">
        <f>IF(OR($E$13=3,$E$13=6),IF(E31="","N","Y"),"")</f>
        <v>N</v>
      </c>
    </row>
    <row r="32" spans="1:21" ht="22.5" customHeight="1" x14ac:dyDescent="0.4">
      <c r="A32" s="317"/>
      <c r="B32" s="294"/>
      <c r="C32" s="297"/>
      <c r="D32" s="118" t="s">
        <v>55</v>
      </c>
      <c r="E32" s="8"/>
      <c r="F32" s="9"/>
      <c r="G32" s="10"/>
      <c r="L32" s="235" t="str">
        <f>IF(OR($E$13="",$E$13=3,$E$13=6),"","←入力しません")</f>
        <v/>
      </c>
      <c r="N32" s="105"/>
      <c r="O32" s="105"/>
      <c r="P32" s="105"/>
      <c r="Q32" s="105"/>
      <c r="R32" s="105"/>
      <c r="S32" s="105"/>
      <c r="T32" s="105" t="s">
        <v>36</v>
      </c>
      <c r="U32" s="106" t="str">
        <f>IF(OR($E$13=3,$E$13=6),IF(E32="","N",IF(F32="","N",IF(G32="","N","Y"))),"")</f>
        <v>N</v>
      </c>
    </row>
    <row r="33" spans="1:21" ht="22.5" customHeight="1" x14ac:dyDescent="0.4">
      <c r="A33" s="318"/>
      <c r="B33" s="295"/>
      <c r="C33" s="298"/>
      <c r="D33" s="118" t="s">
        <v>56</v>
      </c>
      <c r="E33" s="8"/>
      <c r="F33" s="9"/>
      <c r="G33" s="10"/>
      <c r="L33" s="235" t="str">
        <f>IF(OR($E$13="",$E$13=3,$E$13=6),"","←入力しません")</f>
        <v/>
      </c>
      <c r="N33" s="105"/>
      <c r="O33" s="105"/>
      <c r="P33" s="105"/>
      <c r="Q33" s="105"/>
      <c r="R33" s="105"/>
      <c r="S33" s="105"/>
      <c r="T33" s="105" t="s">
        <v>37</v>
      </c>
    </row>
    <row r="34" spans="1:21" ht="22.5" customHeight="1" x14ac:dyDescent="0.4">
      <c r="A34" s="319">
        <v>7</v>
      </c>
      <c r="B34" s="322" t="s">
        <v>114</v>
      </c>
      <c r="C34" s="323"/>
      <c r="D34" s="121" t="s">
        <v>116</v>
      </c>
      <c r="E34" s="290" t="str">
        <f>IF(履歴入力!V3="","",INDEX(履歴入力!V3:V12,MATCH(MAX(履歴入力!V3:V13)+1,履歴入力!V3:V12,1)))</f>
        <v/>
      </c>
      <c r="F34" s="291"/>
      <c r="G34" s="292"/>
      <c r="H34" s="334" t="s">
        <v>199</v>
      </c>
      <c r="I34" s="335"/>
      <c r="J34" s="335"/>
      <c r="K34" s="335"/>
      <c r="L34" s="234"/>
      <c r="N34" s="105" t="str">
        <f>IF(E34="","",TEXT(E34,"ggg"))</f>
        <v/>
      </c>
      <c r="O34" s="105" t="str">
        <f>IF(E34="","",TEXT(E34,"e"))</f>
        <v/>
      </c>
      <c r="P34" s="105" t="str">
        <f>IF(E34="","",TEXT(E34,"m"))</f>
        <v/>
      </c>
      <c r="Q34" s="105" t="str">
        <f>IF(E34="","",TEXT(E34,"d"))</f>
        <v/>
      </c>
      <c r="R34" s="105"/>
      <c r="S34" s="105"/>
      <c r="T34" s="105" t="s">
        <v>38</v>
      </c>
      <c r="U34" s="106" t="str">
        <f>IF(E34="","N","Y")</f>
        <v>N</v>
      </c>
    </row>
    <row r="35" spans="1:21" ht="22.5" customHeight="1" x14ac:dyDescent="0.4">
      <c r="A35" s="320"/>
      <c r="B35" s="324"/>
      <c r="C35" s="325"/>
      <c r="D35" s="121" t="s">
        <v>117</v>
      </c>
      <c r="E35" s="340" t="str" cm="1">
        <f t="array" ref="E35">IF(履歴入力!T3="","",INDEX(履歴入力!T3:T12,MATCH("",履歴入力!T3:T13,-1)-1))</f>
        <v/>
      </c>
      <c r="F35" s="341"/>
      <c r="G35" s="341"/>
      <c r="H35" s="341"/>
      <c r="I35" s="341"/>
      <c r="J35" s="341"/>
      <c r="K35" s="342"/>
      <c r="L35" s="233"/>
      <c r="N35" s="105"/>
      <c r="O35" s="105"/>
      <c r="P35" s="105"/>
      <c r="Q35" s="105"/>
      <c r="R35" s="105"/>
      <c r="S35" s="105"/>
      <c r="T35" s="105" t="s">
        <v>39</v>
      </c>
      <c r="U35" s="106" t="str">
        <f t="shared" ref="U35:U37" si="2">IF(E35="","N","Y")</f>
        <v>N</v>
      </c>
    </row>
    <row r="36" spans="1:21" ht="22.5" customHeight="1" x14ac:dyDescent="0.4">
      <c r="A36" s="321"/>
      <c r="B36" s="326"/>
      <c r="C36" s="327"/>
      <c r="D36" s="122"/>
      <c r="E36" s="20" t="str" cm="1">
        <f t="array" ref="E36">IF(E35="","",IF(COUNTIF(E35,"*大学院*"),IF(INDEX(履歴入力!U3:U12,MATCH("",履歴入力!U3:U13,-1)-1)="修了","修了",""),IF(INDEX(履歴入力!U3:U12,MATCH("",履歴入力!U3:U13,-1)-1)="卒業","卒業","")))</f>
        <v/>
      </c>
      <c r="F36" s="271" t="str" cm="1">
        <f t="array" ref="F36">IF(E35="","",IF(COUNTIF(E35,"*大学院*"),IF(INDEX(履歴入力!U3:U12,MATCH("",履歴入力!U3:U13,-1)-1)="修了","","←履歴入力用シートを確認してください"),IF(INDEX(履歴入力!U3:U12,MATCH("",履歴入力!U3:U13,-1)-1)="卒業","","←履歴入力用シートを確認してください")))</f>
        <v/>
      </c>
      <c r="G36" s="272"/>
      <c r="H36" s="272"/>
      <c r="I36" s="272"/>
      <c r="J36" s="272"/>
      <c r="K36" s="272"/>
      <c r="L36" s="129"/>
      <c r="N36" s="105"/>
      <c r="O36" s="105"/>
      <c r="P36" s="105"/>
      <c r="Q36" s="105"/>
      <c r="R36" s="105"/>
      <c r="S36" s="105"/>
      <c r="T36" s="105" t="s">
        <v>40</v>
      </c>
      <c r="U36" s="106" t="str">
        <f t="shared" si="2"/>
        <v>N</v>
      </c>
    </row>
    <row r="37" spans="1:21" ht="22.5" customHeight="1" x14ac:dyDescent="0.4">
      <c r="A37" s="319">
        <v>8</v>
      </c>
      <c r="B37" s="313" t="str">
        <f>IF(E37="","選択してください→","")</f>
        <v/>
      </c>
      <c r="C37" s="314"/>
      <c r="D37" s="315"/>
      <c r="E37" s="220">
        <v>7</v>
      </c>
      <c r="F37" s="124" t="s">
        <v>119</v>
      </c>
      <c r="G37" s="5"/>
      <c r="H37" s="5"/>
      <c r="I37" s="5"/>
      <c r="J37" s="5"/>
      <c r="K37" s="6"/>
      <c r="M37" s="105">
        <v>1</v>
      </c>
      <c r="N37" s="105" t="str">
        <f>"税理士試験合格"&amp;"　（第"&amp;IF(E45="","　　　　　　",E45)&amp;"号）"</f>
        <v>税理士試験合格　（第　　　　　　号）</v>
      </c>
      <c r="O37" s="105"/>
      <c r="P37" s="105"/>
      <c r="Q37" s="105"/>
      <c r="R37" s="105"/>
      <c r="S37" s="105"/>
      <c r="T37" s="105" t="s">
        <v>41</v>
      </c>
      <c r="U37" s="106" t="str">
        <f t="shared" si="2"/>
        <v>Y</v>
      </c>
    </row>
    <row r="38" spans="1:21" ht="22.5" customHeight="1" x14ac:dyDescent="0.4">
      <c r="A38" s="320"/>
      <c r="B38" s="324" t="s">
        <v>131</v>
      </c>
      <c r="C38" s="325"/>
      <c r="D38" s="339"/>
      <c r="E38" s="11"/>
      <c r="F38" s="124" t="s">
        <v>120</v>
      </c>
      <c r="G38" s="5"/>
      <c r="H38" s="5"/>
      <c r="I38" s="5"/>
      <c r="J38" s="5"/>
      <c r="K38" s="6"/>
      <c r="M38" s="105">
        <v>2</v>
      </c>
      <c r="N38" s="105" t="str">
        <f>"税理士試験免除"&amp;"　（第"&amp;IF(E45="","　　　　　　",E45)&amp;"号）"</f>
        <v>税理士試験免除　（第　　　　　　号）</v>
      </c>
      <c r="O38" s="105"/>
      <c r="P38" s="105"/>
      <c r="Q38" s="105"/>
      <c r="R38" s="105"/>
      <c r="S38" s="105"/>
      <c r="T38" s="105" t="s">
        <v>42</v>
      </c>
    </row>
    <row r="39" spans="1:21" ht="22.5" customHeight="1" x14ac:dyDescent="0.4">
      <c r="A39" s="320"/>
      <c r="B39" s="324"/>
      <c r="C39" s="325"/>
      <c r="D39" s="339"/>
      <c r="E39" s="11"/>
      <c r="F39" s="124" t="s">
        <v>203</v>
      </c>
      <c r="G39" s="5"/>
      <c r="H39" s="5"/>
      <c r="I39" s="5"/>
      <c r="J39" s="5"/>
      <c r="K39" s="6"/>
      <c r="M39" s="105">
        <v>3</v>
      </c>
      <c r="N39" s="105" t="str">
        <f>"弁護士登録"&amp;"　（第"&amp;IF(E45="","　　　　　　",E45)&amp;"号）"</f>
        <v>弁護士登録　（第　　　　　　号）</v>
      </c>
      <c r="O39" s="105"/>
      <c r="P39" s="105"/>
      <c r="Q39" s="105"/>
      <c r="R39" s="105"/>
      <c r="S39" s="105"/>
      <c r="T39" s="105" t="s">
        <v>43</v>
      </c>
    </row>
    <row r="40" spans="1:21" ht="22.5" customHeight="1" x14ac:dyDescent="0.4">
      <c r="A40" s="320"/>
      <c r="B40" s="324"/>
      <c r="C40" s="325"/>
      <c r="D40" s="339"/>
      <c r="E40" s="11"/>
      <c r="F40" s="124" t="s">
        <v>214</v>
      </c>
      <c r="G40" s="5"/>
      <c r="H40" s="5"/>
      <c r="I40" s="5"/>
      <c r="J40" s="5"/>
      <c r="K40" s="6"/>
      <c r="M40" s="105">
        <v>4</v>
      </c>
      <c r="N40" s="105" t="str">
        <f>"司法修習終了"&amp;"　（第"&amp;IF(E45="","　　　　　　",E45)&amp;"号）"</f>
        <v>司法修習終了　（第　　　　　　号）</v>
      </c>
      <c r="O40" s="105"/>
      <c r="P40" s="105"/>
      <c r="Q40" s="105"/>
      <c r="R40" s="105"/>
      <c r="S40" s="105"/>
      <c r="T40" s="105" t="s">
        <v>44</v>
      </c>
    </row>
    <row r="41" spans="1:21" ht="22.5" customHeight="1" x14ac:dyDescent="0.4">
      <c r="A41" s="320"/>
      <c r="B41" s="324"/>
      <c r="C41" s="325"/>
      <c r="D41" s="339"/>
      <c r="E41" s="11"/>
      <c r="F41" s="124" t="s">
        <v>204</v>
      </c>
      <c r="G41" s="5"/>
      <c r="H41" s="5"/>
      <c r="I41" s="5"/>
      <c r="J41" s="5"/>
      <c r="K41" s="6"/>
      <c r="M41" s="105">
        <v>5</v>
      </c>
      <c r="N41" s="105" t="str">
        <f>"公認会計士登録"&amp;"　（第"&amp;IF(E45="","　　　　　　",E45)&amp;"号）"</f>
        <v>公認会計士登録　（第　　　　　　号）</v>
      </c>
      <c r="O41" s="105"/>
      <c r="P41" s="105"/>
      <c r="Q41" s="105"/>
      <c r="R41" s="105"/>
      <c r="S41" s="105"/>
      <c r="T41" s="105" t="s">
        <v>45</v>
      </c>
    </row>
    <row r="42" spans="1:21" ht="22.5" customHeight="1" x14ac:dyDescent="0.4">
      <c r="A42" s="320"/>
      <c r="B42" s="324"/>
      <c r="C42" s="325"/>
      <c r="D42" s="339"/>
      <c r="E42" s="11"/>
      <c r="F42" s="124" t="s">
        <v>215</v>
      </c>
      <c r="G42" s="5"/>
      <c r="H42" s="5"/>
      <c r="I42" s="5"/>
      <c r="J42" s="5"/>
      <c r="K42" s="6"/>
      <c r="M42" s="105">
        <v>6</v>
      </c>
      <c r="N42" s="105" t="str">
        <f>"実務補習修了"&amp;"　（第"&amp;IF(E45="","　　　　　　",E45)&amp;"号）"</f>
        <v>実務補習修了　（第　　　　　　号）</v>
      </c>
      <c r="O42" s="105"/>
      <c r="P42" s="105"/>
      <c r="Q42" s="105"/>
      <c r="R42" s="105"/>
      <c r="S42" s="105"/>
      <c r="T42" s="105" t="s">
        <v>46</v>
      </c>
    </row>
    <row r="43" spans="1:21" ht="22.5" customHeight="1" x14ac:dyDescent="0.4">
      <c r="A43" s="320"/>
      <c r="B43" s="115"/>
      <c r="C43" s="115"/>
      <c r="D43" s="117"/>
      <c r="E43" s="221"/>
      <c r="F43" s="128" t="s">
        <v>121</v>
      </c>
      <c r="G43" s="346"/>
      <c r="H43" s="347"/>
      <c r="I43" s="347"/>
      <c r="J43" s="347"/>
      <c r="K43" s="348"/>
      <c r="M43" s="105">
        <v>7</v>
      </c>
      <c r="N43" s="224" t="str">
        <f>IF(G43="","",IF(E45="",G43,G43&amp;"　（第"&amp;E45&amp;"号）"))</f>
        <v/>
      </c>
      <c r="O43" s="105"/>
      <c r="P43" s="105"/>
      <c r="Q43" s="105"/>
      <c r="R43" s="105"/>
      <c r="S43" s="105"/>
      <c r="T43" s="105" t="s">
        <v>47</v>
      </c>
      <c r="U43" s="106" t="str">
        <f>IF($E$37=7,IF(G43="","N","Y"),"")</f>
        <v>N</v>
      </c>
    </row>
    <row r="44" spans="1:21" ht="22.5" customHeight="1" x14ac:dyDescent="0.4">
      <c r="A44" s="320"/>
      <c r="B44" s="349"/>
      <c r="C44" s="350"/>
      <c r="D44" s="121" t="s">
        <v>116</v>
      </c>
      <c r="E44" s="308"/>
      <c r="F44" s="309"/>
      <c r="G44" s="310"/>
      <c r="N44" s="105" t="str">
        <f>IF(E44="","",TEXT(E44,"ggg"))</f>
        <v/>
      </c>
      <c r="O44" s="105" t="str">
        <f>IF(E44="","",TEXT(E44,"e"))</f>
        <v/>
      </c>
      <c r="P44" s="105" t="str">
        <f>IF(E44="","",TEXT(E44,"m"))</f>
        <v/>
      </c>
      <c r="Q44" s="105" t="str">
        <f>IF(E44="","",TEXT(E44,"d"))</f>
        <v/>
      </c>
      <c r="R44" s="105"/>
      <c r="S44" s="105"/>
      <c r="T44" s="105" t="s">
        <v>48</v>
      </c>
      <c r="U44" s="106" t="str">
        <f>IF(E44="","N","Y")</f>
        <v>N</v>
      </c>
    </row>
    <row r="45" spans="1:21" ht="22.5" customHeight="1" x14ac:dyDescent="0.4">
      <c r="A45" s="321"/>
      <c r="B45" s="351"/>
      <c r="C45" s="352"/>
      <c r="D45" s="121" t="s">
        <v>118</v>
      </c>
      <c r="E45" s="264"/>
      <c r="F45" s="262"/>
      <c r="G45" s="263"/>
      <c r="N45" s="105"/>
      <c r="O45" s="105"/>
      <c r="P45" s="105"/>
      <c r="Q45" s="105"/>
      <c r="R45" s="105"/>
      <c r="S45" s="105"/>
      <c r="T45" s="105" t="s">
        <v>49</v>
      </c>
      <c r="U45" s="106" t="str">
        <f>IF(E45="","N","Y")</f>
        <v>N</v>
      </c>
    </row>
    <row r="46" spans="1:21" ht="22.5" customHeight="1" x14ac:dyDescent="0.4">
      <c r="A46" s="118">
        <v>9</v>
      </c>
      <c r="B46" s="265" t="s">
        <v>138</v>
      </c>
      <c r="C46" s="266"/>
      <c r="D46" s="267"/>
      <c r="E46" s="269" t="s">
        <v>200</v>
      </c>
      <c r="F46" s="270"/>
      <c r="G46" s="270"/>
      <c r="H46" s="270"/>
      <c r="I46" s="133"/>
      <c r="J46" s="133"/>
      <c r="K46" s="134"/>
      <c r="L46" s="232"/>
      <c r="N46" s="105"/>
      <c r="O46" s="105"/>
      <c r="P46" s="105"/>
      <c r="Q46" s="105"/>
      <c r="R46" s="105"/>
      <c r="S46" s="105"/>
      <c r="T46" s="105" t="s">
        <v>50</v>
      </c>
    </row>
    <row r="47" spans="1:21" ht="22.5" customHeight="1" x14ac:dyDescent="0.4">
      <c r="A47" s="116"/>
      <c r="B47" s="135" t="str">
        <f>IF(AND(B49,B50,B51),"","↓チェックしてください")&amp;IF(B48,"　　実務経験期間は自己証明ですか？","")</f>
        <v>↓チェックしてください</v>
      </c>
      <c r="C47" s="116"/>
      <c r="D47" s="113"/>
      <c r="E47" s="5"/>
      <c r="F47" s="5"/>
      <c r="G47" s="5"/>
      <c r="H47" s="5"/>
      <c r="I47" s="5"/>
      <c r="J47" s="5"/>
      <c r="K47" s="5"/>
      <c r="L47" s="22"/>
      <c r="M47" s="109"/>
      <c r="N47" s="109"/>
      <c r="O47" s="105"/>
      <c r="P47" s="105"/>
      <c r="Q47" s="105"/>
      <c r="R47" s="105"/>
      <c r="S47" s="105"/>
      <c r="T47" s="105" t="s">
        <v>51</v>
      </c>
    </row>
    <row r="48" spans="1:21" ht="22.5" customHeight="1" x14ac:dyDescent="0.4">
      <c r="A48" s="120">
        <v>10</v>
      </c>
      <c r="B48" s="123" t="b">
        <v>0</v>
      </c>
      <c r="C48" s="124" t="s">
        <v>198</v>
      </c>
      <c r="D48" s="124"/>
      <c r="E48" s="5"/>
      <c r="F48" s="5"/>
      <c r="G48" s="5"/>
      <c r="H48" s="5"/>
      <c r="I48" s="5"/>
      <c r="J48" s="5"/>
      <c r="K48" s="5"/>
      <c r="L48" s="5"/>
      <c r="M48" s="110"/>
      <c r="N48" s="111"/>
      <c r="O48" s="112"/>
      <c r="P48" s="105"/>
      <c r="Q48" s="105"/>
      <c r="R48" s="105"/>
      <c r="S48" s="105"/>
      <c r="T48" s="105" t="s">
        <v>52</v>
      </c>
    </row>
    <row r="49" spans="1:21" ht="22.5" customHeight="1" x14ac:dyDescent="0.4">
      <c r="A49" s="120">
        <v>11</v>
      </c>
      <c r="B49" s="125" t="b">
        <v>0</v>
      </c>
      <c r="C49" s="124" t="s">
        <v>153</v>
      </c>
      <c r="D49" s="124"/>
      <c r="E49" s="5"/>
      <c r="F49" s="5"/>
      <c r="G49" s="5"/>
      <c r="H49" s="5"/>
      <c r="I49" s="5"/>
      <c r="J49" s="5"/>
      <c r="K49" s="5"/>
      <c r="L49" s="5"/>
      <c r="M49" s="110"/>
      <c r="N49" s="111"/>
      <c r="O49" s="105"/>
      <c r="P49" s="105"/>
      <c r="Q49" s="105"/>
      <c r="R49" s="105"/>
      <c r="S49" s="105"/>
      <c r="T49" s="105"/>
      <c r="U49" s="106" t="str">
        <f t="shared" ref="U49:U51" si="3">IF(B49,"Y","N")</f>
        <v>N</v>
      </c>
    </row>
    <row r="50" spans="1:21" ht="22.5" customHeight="1" x14ac:dyDescent="0.4">
      <c r="A50" s="120">
        <v>12</v>
      </c>
      <c r="B50" s="125" t="b">
        <v>0</v>
      </c>
      <c r="C50" s="124" t="s">
        <v>154</v>
      </c>
      <c r="D50" s="124"/>
      <c r="E50" s="5"/>
      <c r="F50" s="5"/>
      <c r="G50" s="5"/>
      <c r="H50" s="5"/>
      <c r="I50" s="5"/>
      <c r="J50" s="5"/>
      <c r="K50" s="5"/>
      <c r="L50" s="5"/>
      <c r="M50" s="110"/>
      <c r="N50" s="111"/>
      <c r="O50" s="105"/>
      <c r="P50" s="105"/>
      <c r="Q50" s="105"/>
      <c r="R50" s="105"/>
      <c r="S50" s="105"/>
      <c r="T50" s="105"/>
      <c r="U50" s="106" t="str">
        <f t="shared" si="3"/>
        <v>N</v>
      </c>
    </row>
    <row r="51" spans="1:21" ht="22.5" customHeight="1" x14ac:dyDescent="0.4">
      <c r="A51" s="120">
        <v>13</v>
      </c>
      <c r="B51" s="125" t="b">
        <v>0</v>
      </c>
      <c r="C51" s="124" t="s">
        <v>155</v>
      </c>
      <c r="D51" s="124"/>
      <c r="E51" s="5"/>
      <c r="F51" s="5"/>
      <c r="G51" s="5"/>
      <c r="H51" s="5"/>
      <c r="I51" s="5"/>
      <c r="J51" s="5"/>
      <c r="K51" s="5"/>
      <c r="L51" s="5"/>
      <c r="M51" s="110"/>
      <c r="N51" s="111"/>
      <c r="O51" s="105"/>
      <c r="P51" s="105"/>
      <c r="Q51" s="105"/>
      <c r="R51" s="105"/>
      <c r="S51" s="105"/>
      <c r="T51" s="105"/>
      <c r="U51" s="106" t="str">
        <f t="shared" si="3"/>
        <v>N</v>
      </c>
    </row>
    <row r="53" spans="1:21" ht="22.5" customHeight="1" x14ac:dyDescent="0.4">
      <c r="A53" s="118">
        <v>14</v>
      </c>
      <c r="B53" s="265" t="s">
        <v>271</v>
      </c>
      <c r="C53" s="266"/>
      <c r="D53" s="267"/>
      <c r="E53" s="8"/>
      <c r="F53" s="262"/>
      <c r="G53" s="262"/>
      <c r="H53" s="262"/>
      <c r="I53" s="262"/>
      <c r="J53" s="262"/>
      <c r="K53" s="262"/>
      <c r="L53" s="262"/>
      <c r="M53" s="263"/>
    </row>
    <row r="54" spans="1:21" ht="22.5" customHeight="1" x14ac:dyDescent="0.4">
      <c r="A54" s="120">
        <v>15</v>
      </c>
      <c r="B54" s="265" t="s">
        <v>272</v>
      </c>
      <c r="C54" s="266"/>
      <c r="D54" s="267"/>
      <c r="E54" s="264"/>
      <c r="F54" s="262"/>
      <c r="G54" s="262"/>
      <c r="H54" s="262"/>
      <c r="I54" s="262"/>
      <c r="J54" s="263"/>
      <c r="U54" s="106" t="str">
        <f>IF(SUM(LEN(E54),LEN(G54),LEN(I54))=12,"Y","N")</f>
        <v>N</v>
      </c>
    </row>
  </sheetData>
  <sheetProtection selectLockedCells="1"/>
  <mergeCells count="76">
    <mergeCell ref="A1:E1"/>
    <mergeCell ref="A37:A45"/>
    <mergeCell ref="B38:D42"/>
    <mergeCell ref="B46:D46"/>
    <mergeCell ref="E35:K35"/>
    <mergeCell ref="E2:G2"/>
    <mergeCell ref="A2:D2"/>
    <mergeCell ref="E19:K19"/>
    <mergeCell ref="E21:K21"/>
    <mergeCell ref="E24:K24"/>
    <mergeCell ref="B14:D17"/>
    <mergeCell ref="B13:D13"/>
    <mergeCell ref="E44:G44"/>
    <mergeCell ref="G43:K43"/>
    <mergeCell ref="B44:C45"/>
    <mergeCell ref="E45:G45"/>
    <mergeCell ref="B37:D37"/>
    <mergeCell ref="C30:C33"/>
    <mergeCell ref="E30:F30"/>
    <mergeCell ref="A13:A33"/>
    <mergeCell ref="A34:A36"/>
    <mergeCell ref="B34:C36"/>
    <mergeCell ref="E26:K26"/>
    <mergeCell ref="E31:K31"/>
    <mergeCell ref="E29:K29"/>
    <mergeCell ref="F14:F15"/>
    <mergeCell ref="F16:F18"/>
    <mergeCell ref="E20:F20"/>
    <mergeCell ref="C19:D19"/>
    <mergeCell ref="C20:C23"/>
    <mergeCell ref="H34:K34"/>
    <mergeCell ref="F13:G13"/>
    <mergeCell ref="E10:F10"/>
    <mergeCell ref="E7:G7"/>
    <mergeCell ref="E9:F9"/>
    <mergeCell ref="B9:D9"/>
    <mergeCell ref="E11:K11"/>
    <mergeCell ref="A3:A8"/>
    <mergeCell ref="B3:B8"/>
    <mergeCell ref="A10:A12"/>
    <mergeCell ref="E34:G34"/>
    <mergeCell ref="C11:D11"/>
    <mergeCell ref="C12:D12"/>
    <mergeCell ref="B19:B23"/>
    <mergeCell ref="B24:B28"/>
    <mergeCell ref="C24:D24"/>
    <mergeCell ref="C25:C28"/>
    <mergeCell ref="E25:F25"/>
    <mergeCell ref="B29:B33"/>
    <mergeCell ref="C29:D29"/>
    <mergeCell ref="C4:D4"/>
    <mergeCell ref="C3:D3"/>
    <mergeCell ref="E3:G3"/>
    <mergeCell ref="B53:D53"/>
    <mergeCell ref="B54:D54"/>
    <mergeCell ref="J1:Q1"/>
    <mergeCell ref="E46:H46"/>
    <mergeCell ref="F36:K36"/>
    <mergeCell ref="C8:D8"/>
    <mergeCell ref="I3:K3"/>
    <mergeCell ref="I4:K4"/>
    <mergeCell ref="C5:D5"/>
    <mergeCell ref="I5:K5"/>
    <mergeCell ref="H3:H4"/>
    <mergeCell ref="C6:D6"/>
    <mergeCell ref="C7:D7"/>
    <mergeCell ref="E4:G4"/>
    <mergeCell ref="B10:B12"/>
    <mergeCell ref="C10:D10"/>
    <mergeCell ref="F53:G53"/>
    <mergeCell ref="H53:I53"/>
    <mergeCell ref="J53:K53"/>
    <mergeCell ref="L53:M53"/>
    <mergeCell ref="E54:F54"/>
    <mergeCell ref="G54:H54"/>
    <mergeCell ref="I54:J54"/>
  </mergeCells>
  <phoneticPr fontId="1" type="Hiragana"/>
  <conditionalFormatting sqref="E19:L19 E20:F20 E21:L21 E22:G23">
    <cfRule type="expression" dxfId="6" priority="6">
      <formula>OR($E$13=2,$E$13=3,$E$13=5,$E$13=6)</formula>
    </cfRule>
  </conditionalFormatting>
  <conditionalFormatting sqref="E24:L24 E25:F25 E26:L26 E27:G28">
    <cfRule type="expression" dxfId="5" priority="7">
      <formula>OR($E$13=1,$E$13=4)</formula>
    </cfRule>
  </conditionalFormatting>
  <conditionalFormatting sqref="E29:L29 E30:F30 E31:L31 E32:G33">
    <cfRule type="expression" dxfId="4" priority="4">
      <formula>OR($E$13=1,$E$13=2,$E$13=4,$E$13=5)</formula>
    </cfRule>
  </conditionalFormatting>
  <conditionalFormatting sqref="G43:L43 N43">
    <cfRule type="expression" dxfId="3" priority="22">
      <formula>$E$37&lt;&gt;7</formula>
    </cfRule>
  </conditionalFormatting>
  <conditionalFormatting sqref="L19">
    <cfRule type="expression" dxfId="2" priority="3">
      <formula>NOT($E$19="")</formula>
    </cfRule>
  </conditionalFormatting>
  <conditionalFormatting sqref="L24">
    <cfRule type="expression" dxfId="1" priority="2">
      <formula>NOT($E$24="")</formula>
    </cfRule>
  </conditionalFormatting>
  <conditionalFormatting sqref="L29">
    <cfRule type="expression" dxfId="0" priority="1">
      <formula>NOT($E$29="")</formula>
    </cfRule>
  </conditionalFormatting>
  <dataValidations xWindow="494" yWindow="374" count="22">
    <dataValidation type="list" errorStyle="information" imeMode="on" allowBlank="1" showInputMessage="1" showErrorMessage="1" errorTitle="性別" error="性別を選択してください" promptTitle="性別" prompt="性別を選択してください。" sqref="E6" xr:uid="{E94D0BA7-6CBE-418B-A91A-F74A73E6ACDC}">
      <formula1>"男,女,"</formula1>
    </dataValidation>
    <dataValidation imeMode="on" allowBlank="1" showInputMessage="1" showErrorMessage="1" sqref="L32:L33 F8 E4:F4 E35:I35 G43:L43 L27:L28 L25 L30 I4 E37:E43 F36:F43 N43 L19:L23 L26 E55:F139 E29:L29 E24:L24 F47:F52 E46:E52 L31" xr:uid="{B9EF9F7C-8EF5-4549-A8D3-8E023D32EE26}"/>
    <dataValidation imeMode="off" allowBlank="1" showInputMessage="1" showErrorMessage="1" sqref="E45:G45 P12:S12 J12:N12 E13:F13 F14 E8 E32:G33 E27:G28 E22:G23 E12:G12" xr:uid="{EE927147-376C-47C7-95FE-23228ACDE14A}"/>
    <dataValidation type="list" errorStyle="warning" imeMode="on" allowBlank="1" showInputMessage="1" showErrorMessage="1" error="卒業又は終了を選択してください" promptTitle="卒業又は修了の別" prompt="卒業又は修了を選択してください" sqref="E36" xr:uid="{6C561011-2A78-43A2-85D3-BBBB7577C040}">
      <formula1>"卒業,修了,"</formula1>
    </dataValidation>
    <dataValidation type="date" imeMode="off" allowBlank="1" showInputMessage="1" showErrorMessage="1" errorTitle="生年月日" error="未来日付です。" promptTitle="生年月日" prompt="「R2.4.1」又は「2020/4/1」と入力してください。" sqref="E7:G7" xr:uid="{49B23525-3BBC-4FDF-BC3C-88EB191B06ED}">
      <formula1>1</formula1>
      <formula2>TODAY()</formula2>
    </dataValidation>
    <dataValidation imeMode="on" allowBlank="1" showInputMessage="1" showErrorMessage="1" promptTitle="通称名等" prompt="通称名は括弧書きで記入してください。" sqref="I4" xr:uid="{E671818F-C6BF-4544-A611-153959BAE112}"/>
    <dataValidation type="textLength" errorStyle="warning" imeMode="off" allowBlank="1" showInputMessage="1" showErrorMessage="1" promptTitle="郵便番号" prompt="7桁の数値を入力してください。" sqref="E10:F10 E20:F20 E25:F25 E30:F30" xr:uid="{450C3655-F535-4C49-8AE5-D4A173764685}">
      <formula1>7</formula1>
      <formula2>8</formula2>
    </dataValidation>
    <dataValidation imeMode="on" allowBlank="1" showInputMessage="1" showErrorMessage="1" promptTitle="住所" prompt="住民基本台帳に登録されているとおりに入力してください。" sqref="E11:K11 M11" xr:uid="{119799B8-459D-4BEB-96C8-BBCCD2487096}"/>
    <dataValidation imeMode="on" allowBlank="1" showInputMessage="1" showErrorMessage="1" promptTitle="氏名" prompt="住民基本台帳に登録されているとおりに入力してください。" sqref="E4:G4" xr:uid="{2E975CA9-4596-45C5-9566-2B19794CCC01}"/>
    <dataValidation type="date" errorStyle="warning" imeMode="off" allowBlank="1" showInputMessage="1" showErrorMessage="1" errorTitle="申請日" error="未来日付です。" promptTitle="申請日" prompt="「R2.4.1」又は「2020/4/1」と入力してください。" sqref="E2:G2" xr:uid="{C667B8DF-CEA0-4491-9193-A9CBF1997AF4}">
      <formula1>1</formula1>
      <formula2>TODAY()</formula2>
    </dataValidation>
    <dataValidation type="date" errorStyle="warning" imeMode="off" allowBlank="1" showInputMessage="1" showErrorMessage="1" errorTitle="卒業（修了）年月日" error="未来日付です。" promptTitle="卒業（修了）年月日" prompt="「R2.4.1」又は「2020/4/1」と入力してください。" sqref="E34:G34" xr:uid="{7934F284-032C-445F-A5F4-90951AE9B9D1}">
      <formula1>1</formula1>
      <formula2>TODAY()</formula2>
    </dataValidation>
    <dataValidation type="date" imeMode="off" allowBlank="1" showInputMessage="1" showErrorMessage="1" errorTitle="資格取得年月日" error="未来日付です。" promptTitle="資格取得年月日" prompt="「R2.4.1」又は「2020/4/1」と入力してください。" sqref="E44:G44" xr:uid="{C1B6A384-582F-446A-A85B-2E7F3BAAB890}">
      <formula1>1</formula1>
      <formula2>TODAY()</formula2>
    </dataValidation>
    <dataValidation type="list" errorStyle="warning" imeMode="on" allowBlank="1" showInputMessage="1" showErrorMessage="1" promptTitle="卒業/修了の別" prompt="卒業又は終了を選択してください。" sqref="E36" xr:uid="{92DD03B7-07BF-4746-8E8C-3FC9D7DB9C3E}">
      <formula1>"卒業,修了,"</formula1>
    </dataValidation>
    <dataValidation imeMode="on" allowBlank="1" showInputMessage="1" showErrorMessage="1" promptTitle="旧姓" prompt="旧姓使用をする場合及び資格取得時から改姓があった場合は入力してください。_x000a_旧姓使用をする場合は、チェックをしてください。" sqref="I5:K5" xr:uid="{E385ACD7-6B40-44EB-88CE-36FAFAE1CD3A}"/>
    <dataValidation imeMode="on" allowBlank="1" showInputMessage="1" showErrorMessage="1" promptTitle="通称名等" prompt="通称名は括弧書きで入力してください。" sqref="I3:K3" xr:uid="{0D3852FA-C71A-4B08-BC8A-EE95C709AD44}"/>
    <dataValidation imeMode="on" allowBlank="1" showInputMessage="1" showErrorMessage="1" promptTitle="事務所の名称" prompt="「（氏名）税理士事務所」又は「税理士（氏名）事務所」としてください。" sqref="E19:L19" xr:uid="{52997851-9281-44FB-9B1D-16692711A6C6}"/>
    <dataValidation imeMode="on" allowBlank="1" showInputMessage="1" showErrorMessage="1" promptTitle="事務所の所在地" prompt="丁目、番地をハイフン等で省略せず、また、ビル名及び部屋番号等を正確に入力してください。" sqref="L21 E21:K21 E26:K26 E31:K31" xr:uid="{53A75065-FE4A-487B-9277-F52B7A29338D}"/>
    <dataValidation type="list" errorStyle="information" imeMode="on" allowBlank="1" showInputMessage="1" showErrorMessage="1" errorTitle="本籍地" error="都道府県を選択するか、入力してください。" promptTitle="本籍地" prompt="都道府県名を選択してください。" sqref="E9:F9" xr:uid="{B37AAA46-8E30-4EA8-9C4E-624647911FCD}">
      <formula1>$T$1:$T$48</formula1>
    </dataValidation>
    <dataValidation imeMode="on" allowBlank="1" showInputMessage="1" showErrorMessage="1" promptTitle="氏名" prompt="住民基本台帳に登録されているとおりに入力してください。_x000a_姓と名の間にスペースを入力してください。" sqref="E3:G3" xr:uid="{F759E23F-366A-4A1F-BC99-CC8ADF14AD63}"/>
    <dataValidation type="textLength" imeMode="fullAlpha" operator="equal" allowBlank="1" showInputMessage="1" showErrorMessage="1" promptTitle="個人番号（マイナンバー）" prompt="個人番号を4桁ずつ入力してください。" sqref="G54:H54 E54:F54 I54:J54" xr:uid="{3DA524F1-77F8-4EC1-B933-885C4A903898}">
      <formula1>4</formula1>
    </dataValidation>
    <dataValidation type="textLength" imeMode="fullAlpha" operator="equal" allowBlank="1" showInputMessage="1" showErrorMessage="1" promptTitle="申請ID" prompt="マイナポータルから登録免許税をオンライン支払いした場合、申請ID（18桁）をハイフンで区切られている通りに入力してください。" sqref="E53" xr:uid="{E0C173B1-6C51-4522-A2EA-6A2D4DB36CCC}">
      <formula1>2</formula1>
    </dataValidation>
    <dataValidation type="textLength" imeMode="fullAlpha" operator="equal" allowBlank="1" showInputMessage="1" showErrorMessage="1" promptTitle="申請ID" prompt="マイナポータルから登録免許税をオンライン支払いした場合、申請ID（18桁）をハイフンで区切られている通りに入力してください。" sqref="F53:M53" xr:uid="{859C7F31-1B59-4223-B4D2-B76075DBC9C1}">
      <formula1>4</formula1>
    </dataValidation>
  </dataValidations>
  <hyperlinks>
    <hyperlink ref="H34:K34" location="履歴入力!E3" display=" →履歴入力用シートに入力してください" xr:uid="{7A75131D-036A-4538-8209-CCA6EDCD34DD}"/>
    <hyperlink ref="E46:H46" location="履歴入力!E15" display=" →履歴入力用シートに入力してください" xr:uid="{6F6EA818-4DA0-410B-8B64-6C5FB214D148}"/>
    <hyperlink ref="J1:Q1" r:id="rId1" display="※入力にあたっては「税理士登録の手引」を必ずご覧ください。" xr:uid="{B6318737-7A81-4D02-A545-56228DEA33F0}"/>
  </hyperlinks>
  <pageMargins left="0.70866141732283472" right="0.70866141732283472" top="0.74803149606299213" bottom="0.74803149606299213" header="0.31496062992125984" footer="0.31496062992125984"/>
  <pageSetup paperSize="9" orientation="portrait" blackAndWhite="1" r:id="rId2"/>
  <drawing r:id="rId3"/>
  <legacyDrawing r:id="rId4"/>
  <mc:AlternateContent xmlns:mc="http://schemas.openxmlformats.org/markup-compatibility/2006">
    <mc:Choice Requires="x14">
      <controls>
        <mc:AlternateContent xmlns:mc="http://schemas.openxmlformats.org/markup-compatibility/2006">
          <mc:Choice Requires="x14">
            <control shapeId="2051" r:id="rId5" name="Option Button 3">
              <controlPr defaultSize="0" autoFill="0" autoLine="0" autoPict="0">
                <anchor moveWithCells="1">
                  <from>
                    <xdr:col>4</xdr:col>
                    <xdr:colOff>0</xdr:colOff>
                    <xdr:row>12</xdr:row>
                    <xdr:rowOff>0</xdr:rowOff>
                  </from>
                  <to>
                    <xdr:col>5</xdr:col>
                    <xdr:colOff>0</xdr:colOff>
                    <xdr:row>13</xdr:row>
                    <xdr:rowOff>0</xdr:rowOff>
                  </to>
                </anchor>
              </controlPr>
            </control>
          </mc:Choice>
        </mc:AlternateContent>
        <mc:AlternateContent xmlns:mc="http://schemas.openxmlformats.org/markup-compatibility/2006">
          <mc:Choice Requires="x14">
            <control shapeId="2052" r:id="rId6" name="Option Button 4">
              <controlPr defaultSize="0" autoFill="0" autoLine="0" autoPict="0">
                <anchor moveWithCells="1">
                  <from>
                    <xdr:col>4</xdr:col>
                    <xdr:colOff>0</xdr:colOff>
                    <xdr:row>13</xdr:row>
                    <xdr:rowOff>0</xdr:rowOff>
                  </from>
                  <to>
                    <xdr:col>5</xdr:col>
                    <xdr:colOff>0</xdr:colOff>
                    <xdr:row>14</xdr:row>
                    <xdr:rowOff>0</xdr:rowOff>
                  </to>
                </anchor>
              </controlPr>
            </control>
          </mc:Choice>
        </mc:AlternateContent>
        <mc:AlternateContent xmlns:mc="http://schemas.openxmlformats.org/markup-compatibility/2006">
          <mc:Choice Requires="x14">
            <control shapeId="2054" r:id="rId7" name="Option Button 6">
              <controlPr defaultSize="0" autoFill="0" autoLine="0" autoPict="0">
                <anchor moveWithCells="1">
                  <from>
                    <xdr:col>4</xdr:col>
                    <xdr:colOff>0</xdr:colOff>
                    <xdr:row>14</xdr:row>
                    <xdr:rowOff>0</xdr:rowOff>
                  </from>
                  <to>
                    <xdr:col>5</xdr:col>
                    <xdr:colOff>0</xdr:colOff>
                    <xdr:row>15</xdr:row>
                    <xdr:rowOff>0</xdr:rowOff>
                  </to>
                </anchor>
              </controlPr>
            </control>
          </mc:Choice>
        </mc:AlternateContent>
        <mc:AlternateContent xmlns:mc="http://schemas.openxmlformats.org/markup-compatibility/2006">
          <mc:Choice Requires="x14">
            <control shapeId="2055" r:id="rId8" name="Option Button 7">
              <controlPr defaultSize="0" autoFill="0" autoLine="0" autoPict="0">
                <anchor moveWithCells="1">
                  <from>
                    <xdr:col>4</xdr:col>
                    <xdr:colOff>0</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2056" r:id="rId9" name="Option Button 8">
              <controlPr defaultSize="0" autoFill="0" autoLine="0" autoPict="0">
                <anchor moveWithCells="1">
                  <from>
                    <xdr:col>4</xdr:col>
                    <xdr:colOff>0</xdr:colOff>
                    <xdr:row>16</xdr:row>
                    <xdr:rowOff>0</xdr:rowOff>
                  </from>
                  <to>
                    <xdr:col>5</xdr:col>
                    <xdr:colOff>0</xdr:colOff>
                    <xdr:row>17</xdr:row>
                    <xdr:rowOff>0</xdr:rowOff>
                  </to>
                </anchor>
              </controlPr>
            </control>
          </mc:Choice>
        </mc:AlternateContent>
        <mc:AlternateContent xmlns:mc="http://schemas.openxmlformats.org/markup-compatibility/2006">
          <mc:Choice Requires="x14">
            <control shapeId="2057" r:id="rId10" name="Option Button 9">
              <controlPr defaultSize="0" autoFill="0" autoLine="0" autoPict="0">
                <anchor moveWithCells="1">
                  <from>
                    <xdr:col>4</xdr:col>
                    <xdr:colOff>0</xdr:colOff>
                    <xdr:row>17</xdr:row>
                    <xdr:rowOff>0</xdr:rowOff>
                  </from>
                  <to>
                    <xdr:col>5</xdr:col>
                    <xdr:colOff>0</xdr:colOff>
                    <xdr:row>18</xdr:row>
                    <xdr:rowOff>0</xdr:rowOff>
                  </to>
                </anchor>
              </controlPr>
            </control>
          </mc:Choice>
        </mc:AlternateContent>
        <mc:AlternateContent xmlns:mc="http://schemas.openxmlformats.org/markup-compatibility/2006">
          <mc:Choice Requires="x14">
            <control shapeId="2058" r:id="rId11" name="Group Box 10">
              <controlPr defaultSize="0" autoFill="0" autoPict="0" altText="">
                <anchor moveWithCells="1">
                  <from>
                    <xdr:col>4</xdr:col>
                    <xdr:colOff>0</xdr:colOff>
                    <xdr:row>12</xdr:row>
                    <xdr:rowOff>0</xdr:rowOff>
                  </from>
                  <to>
                    <xdr:col>5</xdr:col>
                    <xdr:colOff>0</xdr:colOff>
                    <xdr:row>18</xdr:row>
                    <xdr:rowOff>0</xdr:rowOff>
                  </to>
                </anchor>
              </controlPr>
            </control>
          </mc:Choice>
        </mc:AlternateContent>
        <mc:AlternateContent xmlns:mc="http://schemas.openxmlformats.org/markup-compatibility/2006">
          <mc:Choice Requires="x14">
            <control shapeId="2068" r:id="rId12" name="Check Box 20">
              <controlPr defaultSize="0" autoFill="0" autoLine="0" autoPict="0">
                <anchor moveWithCells="1">
                  <from>
                    <xdr:col>1</xdr:col>
                    <xdr:colOff>0</xdr:colOff>
                    <xdr:row>47</xdr:row>
                    <xdr:rowOff>0</xdr:rowOff>
                  </from>
                  <to>
                    <xdr:col>2</xdr:col>
                    <xdr:colOff>0</xdr:colOff>
                    <xdr:row>48</xdr:row>
                    <xdr:rowOff>0</xdr:rowOff>
                  </to>
                </anchor>
              </controlPr>
            </control>
          </mc:Choice>
        </mc:AlternateContent>
        <mc:AlternateContent xmlns:mc="http://schemas.openxmlformats.org/markup-compatibility/2006">
          <mc:Choice Requires="x14">
            <control shapeId="2069" r:id="rId13" name="Check Box 21">
              <controlPr defaultSize="0" autoFill="0" autoLine="0" autoPict="0">
                <anchor moveWithCells="1">
                  <from>
                    <xdr:col>1</xdr:col>
                    <xdr:colOff>0</xdr:colOff>
                    <xdr:row>48</xdr:row>
                    <xdr:rowOff>0</xdr:rowOff>
                  </from>
                  <to>
                    <xdr:col>2</xdr:col>
                    <xdr:colOff>0</xdr:colOff>
                    <xdr:row>49</xdr:row>
                    <xdr:rowOff>0</xdr:rowOff>
                  </to>
                </anchor>
              </controlPr>
            </control>
          </mc:Choice>
        </mc:AlternateContent>
        <mc:AlternateContent xmlns:mc="http://schemas.openxmlformats.org/markup-compatibility/2006">
          <mc:Choice Requires="x14">
            <control shapeId="2070" r:id="rId14" name="Check Box 22">
              <controlPr defaultSize="0" autoFill="0" autoLine="0" autoPict="0">
                <anchor moveWithCells="1">
                  <from>
                    <xdr:col>1</xdr:col>
                    <xdr:colOff>0</xdr:colOff>
                    <xdr:row>49</xdr:row>
                    <xdr:rowOff>0</xdr:rowOff>
                  </from>
                  <to>
                    <xdr:col>2</xdr:col>
                    <xdr:colOff>0</xdr:colOff>
                    <xdr:row>50</xdr:row>
                    <xdr:rowOff>0</xdr:rowOff>
                  </to>
                </anchor>
              </controlPr>
            </control>
          </mc:Choice>
        </mc:AlternateContent>
        <mc:AlternateContent xmlns:mc="http://schemas.openxmlformats.org/markup-compatibility/2006">
          <mc:Choice Requires="x14">
            <control shapeId="2071" r:id="rId15" name="Check Box 23">
              <controlPr defaultSize="0" autoFill="0" autoLine="0" autoPict="0">
                <anchor moveWithCells="1">
                  <from>
                    <xdr:col>1</xdr:col>
                    <xdr:colOff>0</xdr:colOff>
                    <xdr:row>50</xdr:row>
                    <xdr:rowOff>0</xdr:rowOff>
                  </from>
                  <to>
                    <xdr:col>2</xdr:col>
                    <xdr:colOff>0</xdr:colOff>
                    <xdr:row>51</xdr:row>
                    <xdr:rowOff>0</xdr:rowOff>
                  </to>
                </anchor>
              </controlPr>
            </control>
          </mc:Choice>
        </mc:AlternateContent>
        <mc:AlternateContent xmlns:mc="http://schemas.openxmlformats.org/markup-compatibility/2006">
          <mc:Choice Requires="x14">
            <control shapeId="2077" r:id="rId16" name="Option Button 29">
              <controlPr defaultSize="0" autoFill="0" autoLine="0" autoPict="0">
                <anchor moveWithCells="1">
                  <from>
                    <xdr:col>4</xdr:col>
                    <xdr:colOff>0</xdr:colOff>
                    <xdr:row>36</xdr:row>
                    <xdr:rowOff>0</xdr:rowOff>
                  </from>
                  <to>
                    <xdr:col>5</xdr:col>
                    <xdr:colOff>0</xdr:colOff>
                    <xdr:row>37</xdr:row>
                    <xdr:rowOff>0</xdr:rowOff>
                  </to>
                </anchor>
              </controlPr>
            </control>
          </mc:Choice>
        </mc:AlternateContent>
        <mc:AlternateContent xmlns:mc="http://schemas.openxmlformats.org/markup-compatibility/2006">
          <mc:Choice Requires="x14">
            <control shapeId="2078" r:id="rId17" name="Option Button 30">
              <controlPr defaultSize="0" autoFill="0" autoLine="0" autoPict="0">
                <anchor moveWithCells="1">
                  <from>
                    <xdr:col>4</xdr:col>
                    <xdr:colOff>0</xdr:colOff>
                    <xdr:row>37</xdr:row>
                    <xdr:rowOff>0</xdr:rowOff>
                  </from>
                  <to>
                    <xdr:col>5</xdr:col>
                    <xdr:colOff>0</xdr:colOff>
                    <xdr:row>38</xdr:row>
                    <xdr:rowOff>0</xdr:rowOff>
                  </to>
                </anchor>
              </controlPr>
            </control>
          </mc:Choice>
        </mc:AlternateContent>
        <mc:AlternateContent xmlns:mc="http://schemas.openxmlformats.org/markup-compatibility/2006">
          <mc:Choice Requires="x14">
            <control shapeId="2079" r:id="rId18" name="Option Button 31">
              <controlPr defaultSize="0" autoFill="0" autoLine="0" autoPict="0">
                <anchor moveWithCells="1">
                  <from>
                    <xdr:col>4</xdr:col>
                    <xdr:colOff>0</xdr:colOff>
                    <xdr:row>38</xdr:row>
                    <xdr:rowOff>0</xdr:rowOff>
                  </from>
                  <to>
                    <xdr:col>5</xdr:col>
                    <xdr:colOff>0</xdr:colOff>
                    <xdr:row>39</xdr:row>
                    <xdr:rowOff>0</xdr:rowOff>
                  </to>
                </anchor>
              </controlPr>
            </control>
          </mc:Choice>
        </mc:AlternateContent>
        <mc:AlternateContent xmlns:mc="http://schemas.openxmlformats.org/markup-compatibility/2006">
          <mc:Choice Requires="x14">
            <control shapeId="2080" r:id="rId19" name="Option Button 32">
              <controlPr defaultSize="0" autoFill="0" autoLine="0" autoPict="0">
                <anchor moveWithCells="1">
                  <from>
                    <xdr:col>4</xdr:col>
                    <xdr:colOff>0</xdr:colOff>
                    <xdr:row>39</xdr:row>
                    <xdr:rowOff>0</xdr:rowOff>
                  </from>
                  <to>
                    <xdr:col>5</xdr:col>
                    <xdr:colOff>0</xdr:colOff>
                    <xdr:row>40</xdr:row>
                    <xdr:rowOff>0</xdr:rowOff>
                  </to>
                </anchor>
              </controlPr>
            </control>
          </mc:Choice>
        </mc:AlternateContent>
        <mc:AlternateContent xmlns:mc="http://schemas.openxmlformats.org/markup-compatibility/2006">
          <mc:Choice Requires="x14">
            <control shapeId="2081" r:id="rId20" name="Option Button 33">
              <controlPr defaultSize="0" autoFill="0" autoLine="0" autoPict="0">
                <anchor moveWithCells="1">
                  <from>
                    <xdr:col>4</xdr:col>
                    <xdr:colOff>0</xdr:colOff>
                    <xdr:row>40</xdr:row>
                    <xdr:rowOff>0</xdr:rowOff>
                  </from>
                  <to>
                    <xdr:col>5</xdr:col>
                    <xdr:colOff>0</xdr:colOff>
                    <xdr:row>41</xdr:row>
                    <xdr:rowOff>0</xdr:rowOff>
                  </to>
                </anchor>
              </controlPr>
            </control>
          </mc:Choice>
        </mc:AlternateContent>
        <mc:AlternateContent xmlns:mc="http://schemas.openxmlformats.org/markup-compatibility/2006">
          <mc:Choice Requires="x14">
            <control shapeId="2082" r:id="rId21" name="Option Button 34">
              <controlPr defaultSize="0" autoFill="0" autoLine="0" autoPict="0">
                <anchor moveWithCells="1">
                  <from>
                    <xdr:col>4</xdr:col>
                    <xdr:colOff>0</xdr:colOff>
                    <xdr:row>41</xdr:row>
                    <xdr:rowOff>0</xdr:rowOff>
                  </from>
                  <to>
                    <xdr:col>5</xdr:col>
                    <xdr:colOff>0</xdr:colOff>
                    <xdr:row>42</xdr:row>
                    <xdr:rowOff>0</xdr:rowOff>
                  </to>
                </anchor>
              </controlPr>
            </control>
          </mc:Choice>
        </mc:AlternateContent>
        <mc:AlternateContent xmlns:mc="http://schemas.openxmlformats.org/markup-compatibility/2006">
          <mc:Choice Requires="x14">
            <control shapeId="2083" r:id="rId22" name="Option Button 35">
              <controlPr defaultSize="0" autoFill="0" autoLine="0" autoPict="0">
                <anchor moveWithCells="1">
                  <from>
                    <xdr:col>4</xdr:col>
                    <xdr:colOff>0</xdr:colOff>
                    <xdr:row>42</xdr:row>
                    <xdr:rowOff>0</xdr:rowOff>
                  </from>
                  <to>
                    <xdr:col>5</xdr:col>
                    <xdr:colOff>0</xdr:colOff>
                    <xdr:row>43</xdr:row>
                    <xdr:rowOff>0</xdr:rowOff>
                  </to>
                </anchor>
              </controlPr>
            </control>
          </mc:Choice>
        </mc:AlternateContent>
        <mc:AlternateContent xmlns:mc="http://schemas.openxmlformats.org/markup-compatibility/2006">
          <mc:Choice Requires="x14">
            <control shapeId="2084" r:id="rId23" name="Group Box 36">
              <controlPr defaultSize="0" autoFill="0" autoPict="0">
                <anchor moveWithCells="1">
                  <from>
                    <xdr:col>4</xdr:col>
                    <xdr:colOff>0</xdr:colOff>
                    <xdr:row>36</xdr:row>
                    <xdr:rowOff>0</xdr:rowOff>
                  </from>
                  <to>
                    <xdr:col>5</xdr:col>
                    <xdr:colOff>0</xdr:colOff>
                    <xdr:row>43</xdr:row>
                    <xdr:rowOff>0</xdr:rowOff>
                  </to>
                </anchor>
              </controlPr>
            </control>
          </mc:Choice>
        </mc:AlternateContent>
        <mc:AlternateContent xmlns:mc="http://schemas.openxmlformats.org/markup-compatibility/2006">
          <mc:Choice Requires="x14">
            <control shapeId="2085" r:id="rId24" name="Check Box 37">
              <controlPr defaultSize="0" autoFill="0" autoLine="0" autoPict="0">
                <anchor moveWithCells="1">
                  <from>
                    <xdr:col>8</xdr:col>
                    <xdr:colOff>0</xdr:colOff>
                    <xdr:row>5</xdr:row>
                    <xdr:rowOff>0</xdr:rowOff>
                  </from>
                  <to>
                    <xdr:col>11</xdr:col>
                    <xdr:colOff>0</xdr:colOff>
                    <xdr:row>6</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BB316-3E80-4576-8021-CCB10BCFA097}">
  <sheetPr>
    <pageSetUpPr fitToPage="1"/>
  </sheetPr>
  <dimension ref="A1:AC63"/>
  <sheetViews>
    <sheetView showGridLines="0" showRowColHeaders="0" zoomScaleNormal="100" workbookViewId="0">
      <pane ySplit="1" topLeftCell="A23" activePane="bottomLeft" state="frozen"/>
      <selection pane="bottomLeft" activeCell="P32" sqref="P32:R32"/>
    </sheetView>
  </sheetViews>
  <sheetFormatPr defaultColWidth="7.5" defaultRowHeight="22.5" customHeight="1" x14ac:dyDescent="0.4"/>
  <cols>
    <col min="1" max="1" width="3.75" style="2" customWidth="1"/>
    <col min="2" max="2" width="3.75" style="1" customWidth="1"/>
    <col min="3" max="3" width="7.5" style="1" customWidth="1"/>
    <col min="4" max="19" width="7.5" style="1"/>
    <col min="20" max="27" width="7.5" style="105"/>
    <col min="28" max="16384" width="7.5" style="1"/>
  </cols>
  <sheetData>
    <row r="1" spans="1:27" ht="22.5" customHeight="1" x14ac:dyDescent="0.4">
      <c r="A1" s="338" t="str">
        <f>IF(COUNTIF(AA3:AA56,"N")=0,"","↓未入力項目があります。")</f>
        <v>↓未入力項目があります。</v>
      </c>
      <c r="B1" s="338"/>
      <c r="C1" s="414"/>
      <c r="D1" s="414"/>
      <c r="E1" s="129" t="str">
        <f>IF(COUNTA(E45:F48,H45:N48,P45:R48)=0,"","↓職歴16・17は、申請書には記載されません！")</f>
        <v/>
      </c>
      <c r="J1" s="353" t="s">
        <v>223</v>
      </c>
      <c r="K1" s="353"/>
      <c r="L1" s="353"/>
      <c r="M1" s="353"/>
      <c r="N1" s="353"/>
      <c r="O1" s="353"/>
      <c r="P1" s="353"/>
      <c r="T1" s="105" t="s">
        <v>205</v>
      </c>
      <c r="U1" s="105" t="s">
        <v>206</v>
      </c>
      <c r="V1" s="105" t="s">
        <v>207</v>
      </c>
      <c r="AA1" s="105" t="s">
        <v>208</v>
      </c>
    </row>
    <row r="2" spans="1:27" ht="22.5" customHeight="1" x14ac:dyDescent="0.4">
      <c r="A2" s="388" t="s">
        <v>169</v>
      </c>
      <c r="B2" s="389"/>
      <c r="C2" s="258" t="s">
        <v>281</v>
      </c>
      <c r="D2" s="251"/>
      <c r="E2" s="251"/>
      <c r="F2" s="22"/>
      <c r="G2" s="22"/>
      <c r="H2" s="22"/>
      <c r="I2" s="22"/>
      <c r="J2" s="253"/>
      <c r="K2" s="253"/>
      <c r="L2" s="253"/>
      <c r="M2" s="253"/>
      <c r="N2" s="253"/>
      <c r="O2" s="253"/>
      <c r="P2" s="253"/>
      <c r="Q2" s="355" t="str">
        <f>IF(OR(データ入力!E7="",E3=""),"",IF(DATE(IF(MONTH(データ入力!E7)&lt;=3,YEAR(データ入力!E7)+15,YEAR(データ入力!E7)+16),4,1)=E3,"","←入学日は正しいですか？"))</f>
        <v/>
      </c>
      <c r="R2" s="355"/>
      <c r="S2" s="355"/>
    </row>
    <row r="3" spans="1:27" ht="22.5" customHeight="1" x14ac:dyDescent="0.4">
      <c r="A3" s="390"/>
      <c r="B3" s="391"/>
      <c r="C3" s="252" t="s">
        <v>156</v>
      </c>
      <c r="D3" s="118" t="s">
        <v>157</v>
      </c>
      <c r="E3" s="383"/>
      <c r="F3" s="384"/>
      <c r="G3" s="118" t="s">
        <v>158</v>
      </c>
      <c r="H3" s="305"/>
      <c r="I3" s="306"/>
      <c r="J3" s="306"/>
      <c r="K3" s="306"/>
      <c r="L3" s="306"/>
      <c r="M3" s="306"/>
      <c r="N3" s="130"/>
      <c r="O3" s="118" t="s">
        <v>159</v>
      </c>
      <c r="P3" s="23"/>
      <c r="Q3" s="354" t="str">
        <f>IF(H3="","",IF(LEN(H3)&gt;=30,"←履歴書を確認してください",""))</f>
        <v/>
      </c>
      <c r="R3" s="355"/>
      <c r="S3" s="355"/>
      <c r="T3" s="105" t="str">
        <f>IF(H3="","",IF(H3="同校",H1,H3))</f>
        <v/>
      </c>
      <c r="U3" s="105" t="str">
        <f>IF(N3="","",N3)</f>
        <v/>
      </c>
      <c r="V3" s="105" t="str">
        <f>IF(E3="","",E3)</f>
        <v/>
      </c>
      <c r="AA3" s="105" t="str">
        <f>IF(OR(E3="",H3="",N3="",P3=""),"N","Y")</f>
        <v>N</v>
      </c>
    </row>
    <row r="4" spans="1:27" ht="22.5" customHeight="1" x14ac:dyDescent="0.4">
      <c r="A4" s="390"/>
      <c r="B4" s="391"/>
      <c r="C4" s="252" t="s">
        <v>160</v>
      </c>
      <c r="D4" s="118" t="s">
        <v>157</v>
      </c>
      <c r="E4" s="383"/>
      <c r="F4" s="384"/>
      <c r="G4" s="118" t="s">
        <v>158</v>
      </c>
      <c r="H4" s="305"/>
      <c r="I4" s="306"/>
      <c r="J4" s="306"/>
      <c r="K4" s="306"/>
      <c r="L4" s="306"/>
      <c r="M4" s="385"/>
      <c r="N4" s="130"/>
      <c r="O4" s="118" t="s">
        <v>159</v>
      </c>
      <c r="P4" s="23"/>
      <c r="Q4" s="354" t="str">
        <f t="shared" ref="Q4:Q12" si="0">IF(H4="","",IF(LEN(H4)&gt;=30,"←履歴書を確認してください",""))</f>
        <v/>
      </c>
      <c r="R4" s="355"/>
      <c r="S4" s="355"/>
      <c r="T4" s="105" t="str">
        <f t="shared" ref="T4:T12" si="1">IF(H4="","",IF(H4="同校",H3,H4))</f>
        <v/>
      </c>
      <c r="U4" s="105" t="str">
        <f t="shared" ref="U4:U12" si="2">IF(N4="","",N4)</f>
        <v/>
      </c>
      <c r="V4" s="105" t="str">
        <f t="shared" ref="V4:V12" si="3">IF(E4="","",E4)</f>
        <v/>
      </c>
      <c r="AA4" s="105" t="str">
        <f>IF(OR(E4="",H4="",N4="",P4=""),"N","Y")</f>
        <v>N</v>
      </c>
    </row>
    <row r="5" spans="1:27" ht="22.5" customHeight="1" x14ac:dyDescent="0.4">
      <c r="A5" s="390"/>
      <c r="B5" s="391"/>
      <c r="C5" s="252" t="s">
        <v>161</v>
      </c>
      <c r="D5" s="118" t="s">
        <v>157</v>
      </c>
      <c r="E5" s="383"/>
      <c r="F5" s="384"/>
      <c r="G5" s="118" t="s">
        <v>158</v>
      </c>
      <c r="H5" s="305"/>
      <c r="I5" s="306"/>
      <c r="J5" s="306"/>
      <c r="K5" s="306"/>
      <c r="L5" s="306"/>
      <c r="M5" s="385"/>
      <c r="N5" s="130"/>
      <c r="O5" s="118" t="s">
        <v>159</v>
      </c>
      <c r="P5" s="23"/>
      <c r="Q5" s="354" t="str">
        <f t="shared" si="0"/>
        <v/>
      </c>
      <c r="R5" s="355"/>
      <c r="S5" s="355"/>
      <c r="T5" s="105" t="str">
        <f t="shared" si="1"/>
        <v/>
      </c>
      <c r="U5" s="105" t="str">
        <f t="shared" si="2"/>
        <v/>
      </c>
      <c r="V5" s="105" t="str">
        <f t="shared" si="3"/>
        <v/>
      </c>
    </row>
    <row r="6" spans="1:27" ht="22.5" customHeight="1" x14ac:dyDescent="0.4">
      <c r="A6" s="390"/>
      <c r="B6" s="391"/>
      <c r="C6" s="252" t="s">
        <v>162</v>
      </c>
      <c r="D6" s="118" t="s">
        <v>157</v>
      </c>
      <c r="E6" s="383"/>
      <c r="F6" s="384"/>
      <c r="G6" s="118" t="s">
        <v>158</v>
      </c>
      <c r="H6" s="305"/>
      <c r="I6" s="306"/>
      <c r="J6" s="306"/>
      <c r="K6" s="306"/>
      <c r="L6" s="306"/>
      <c r="M6" s="385"/>
      <c r="N6" s="130"/>
      <c r="O6" s="118" t="s">
        <v>159</v>
      </c>
      <c r="P6" s="23"/>
      <c r="Q6" s="354" t="str">
        <f t="shared" si="0"/>
        <v/>
      </c>
      <c r="R6" s="355"/>
      <c r="S6" s="355"/>
      <c r="T6" s="105" t="str">
        <f t="shared" si="1"/>
        <v/>
      </c>
      <c r="U6" s="105" t="str">
        <f t="shared" si="2"/>
        <v/>
      </c>
      <c r="V6" s="105" t="str">
        <f t="shared" si="3"/>
        <v/>
      </c>
    </row>
    <row r="7" spans="1:27" ht="22.5" customHeight="1" x14ac:dyDescent="0.4">
      <c r="A7" s="390"/>
      <c r="B7" s="391"/>
      <c r="C7" s="252" t="s">
        <v>163</v>
      </c>
      <c r="D7" s="118" t="s">
        <v>157</v>
      </c>
      <c r="E7" s="383"/>
      <c r="F7" s="384"/>
      <c r="G7" s="118" t="s">
        <v>158</v>
      </c>
      <c r="H7" s="305"/>
      <c r="I7" s="306"/>
      <c r="J7" s="306"/>
      <c r="K7" s="306"/>
      <c r="L7" s="306"/>
      <c r="M7" s="306"/>
      <c r="N7" s="130"/>
      <c r="O7" s="118" t="s">
        <v>159</v>
      </c>
      <c r="P7" s="23"/>
      <c r="Q7" s="354" t="str">
        <f t="shared" si="0"/>
        <v/>
      </c>
      <c r="R7" s="355"/>
      <c r="S7" s="355"/>
      <c r="T7" s="105" t="str">
        <f t="shared" si="1"/>
        <v/>
      </c>
      <c r="U7" s="105" t="str">
        <f t="shared" si="2"/>
        <v/>
      </c>
      <c r="V7" s="105" t="str">
        <f t="shared" si="3"/>
        <v/>
      </c>
    </row>
    <row r="8" spans="1:27" ht="22.5" customHeight="1" x14ac:dyDescent="0.4">
      <c r="A8" s="390"/>
      <c r="B8" s="391"/>
      <c r="C8" s="252" t="s">
        <v>164</v>
      </c>
      <c r="D8" s="118" t="s">
        <v>157</v>
      </c>
      <c r="E8" s="383"/>
      <c r="F8" s="384"/>
      <c r="G8" s="118" t="s">
        <v>158</v>
      </c>
      <c r="H8" s="305"/>
      <c r="I8" s="306"/>
      <c r="J8" s="306"/>
      <c r="K8" s="306"/>
      <c r="L8" s="306"/>
      <c r="M8" s="306"/>
      <c r="N8" s="130"/>
      <c r="O8" s="118" t="s">
        <v>159</v>
      </c>
      <c r="P8" s="23"/>
      <c r="Q8" s="354" t="str">
        <f t="shared" si="0"/>
        <v/>
      </c>
      <c r="R8" s="355"/>
      <c r="S8" s="355"/>
      <c r="T8" s="105" t="str">
        <f t="shared" si="1"/>
        <v/>
      </c>
      <c r="U8" s="105" t="str">
        <f t="shared" si="2"/>
        <v/>
      </c>
      <c r="V8" s="105" t="str">
        <f t="shared" si="3"/>
        <v/>
      </c>
    </row>
    <row r="9" spans="1:27" ht="22.5" customHeight="1" x14ac:dyDescent="0.4">
      <c r="A9" s="390"/>
      <c r="B9" s="391"/>
      <c r="C9" s="252" t="s">
        <v>165</v>
      </c>
      <c r="D9" s="118" t="s">
        <v>157</v>
      </c>
      <c r="E9" s="383"/>
      <c r="F9" s="384"/>
      <c r="G9" s="118" t="s">
        <v>158</v>
      </c>
      <c r="H9" s="305"/>
      <c r="I9" s="306"/>
      <c r="J9" s="306"/>
      <c r="K9" s="306"/>
      <c r="L9" s="306"/>
      <c r="M9" s="306"/>
      <c r="N9" s="130"/>
      <c r="O9" s="118" t="s">
        <v>159</v>
      </c>
      <c r="P9" s="23"/>
      <c r="Q9" s="354" t="str">
        <f t="shared" si="0"/>
        <v/>
      </c>
      <c r="R9" s="355"/>
      <c r="S9" s="355"/>
      <c r="T9" s="105" t="str">
        <f t="shared" si="1"/>
        <v/>
      </c>
      <c r="U9" s="105" t="str">
        <f t="shared" si="2"/>
        <v/>
      </c>
      <c r="V9" s="105" t="str">
        <f t="shared" si="3"/>
        <v/>
      </c>
    </row>
    <row r="10" spans="1:27" ht="22.5" customHeight="1" x14ac:dyDescent="0.4">
      <c r="A10" s="390"/>
      <c r="B10" s="391"/>
      <c r="C10" s="252" t="s">
        <v>166</v>
      </c>
      <c r="D10" s="118" t="s">
        <v>157</v>
      </c>
      <c r="E10" s="383"/>
      <c r="F10" s="384"/>
      <c r="G10" s="118" t="s">
        <v>158</v>
      </c>
      <c r="H10" s="305"/>
      <c r="I10" s="306"/>
      <c r="J10" s="306"/>
      <c r="K10" s="306"/>
      <c r="L10" s="306"/>
      <c r="M10" s="306"/>
      <c r="N10" s="130"/>
      <c r="O10" s="118" t="s">
        <v>159</v>
      </c>
      <c r="P10" s="23"/>
      <c r="Q10" s="354" t="str">
        <f t="shared" si="0"/>
        <v/>
      </c>
      <c r="R10" s="355"/>
      <c r="S10" s="355"/>
      <c r="T10" s="105" t="str">
        <f t="shared" si="1"/>
        <v/>
      </c>
      <c r="U10" s="105" t="str">
        <f t="shared" si="2"/>
        <v/>
      </c>
      <c r="V10" s="105" t="str">
        <f t="shared" si="3"/>
        <v/>
      </c>
    </row>
    <row r="11" spans="1:27" ht="22.5" customHeight="1" x14ac:dyDescent="0.4">
      <c r="A11" s="390"/>
      <c r="B11" s="391"/>
      <c r="C11" s="252" t="s">
        <v>167</v>
      </c>
      <c r="D11" s="118" t="s">
        <v>157</v>
      </c>
      <c r="E11" s="383"/>
      <c r="F11" s="384"/>
      <c r="G11" s="118" t="s">
        <v>158</v>
      </c>
      <c r="H11" s="305"/>
      <c r="I11" s="306"/>
      <c r="J11" s="306"/>
      <c r="K11" s="306"/>
      <c r="L11" s="306"/>
      <c r="M11" s="306"/>
      <c r="N11" s="130"/>
      <c r="O11" s="118" t="s">
        <v>159</v>
      </c>
      <c r="P11" s="23"/>
      <c r="Q11" s="354" t="str">
        <f t="shared" si="0"/>
        <v/>
      </c>
      <c r="R11" s="355"/>
      <c r="S11" s="355"/>
      <c r="T11" s="105" t="str">
        <f t="shared" si="1"/>
        <v/>
      </c>
      <c r="U11" s="105" t="str">
        <f t="shared" si="2"/>
        <v/>
      </c>
      <c r="V11" s="105" t="str">
        <f t="shared" si="3"/>
        <v/>
      </c>
    </row>
    <row r="12" spans="1:27" ht="22.5" customHeight="1" x14ac:dyDescent="0.4">
      <c r="A12" s="392"/>
      <c r="B12" s="393"/>
      <c r="C12" s="252" t="s">
        <v>168</v>
      </c>
      <c r="D12" s="118" t="s">
        <v>157</v>
      </c>
      <c r="E12" s="383"/>
      <c r="F12" s="384"/>
      <c r="G12" s="118" t="s">
        <v>158</v>
      </c>
      <c r="H12" s="305"/>
      <c r="I12" s="306"/>
      <c r="J12" s="306"/>
      <c r="K12" s="306"/>
      <c r="L12" s="306"/>
      <c r="M12" s="306"/>
      <c r="N12" s="130"/>
      <c r="O12" s="118" t="s">
        <v>159</v>
      </c>
      <c r="P12" s="23"/>
      <c r="Q12" s="354" t="str">
        <f t="shared" si="0"/>
        <v/>
      </c>
      <c r="R12" s="355"/>
      <c r="S12" s="355"/>
      <c r="T12" s="105" t="str">
        <f t="shared" si="1"/>
        <v/>
      </c>
      <c r="U12" s="105" t="str">
        <f t="shared" si="2"/>
        <v/>
      </c>
      <c r="V12" s="105" t="str">
        <f t="shared" si="3"/>
        <v/>
      </c>
    </row>
    <row r="13" spans="1:27" ht="22.5" customHeight="1" x14ac:dyDescent="0.4">
      <c r="A13" s="254"/>
      <c r="B13" s="254"/>
      <c r="C13" s="115"/>
      <c r="D13" s="115"/>
      <c r="E13" s="255"/>
      <c r="F13" s="255"/>
      <c r="G13" s="115"/>
      <c r="H13" s="233"/>
      <c r="I13" s="233"/>
      <c r="J13" s="233"/>
      <c r="K13" s="233"/>
      <c r="L13" s="233"/>
      <c r="M13" s="233"/>
      <c r="N13" s="233"/>
      <c r="O13" s="115"/>
      <c r="P13" s="256"/>
    </row>
    <row r="14" spans="1:27" ht="22.5" customHeight="1" x14ac:dyDescent="0.4">
      <c r="A14" s="394" t="s">
        <v>170</v>
      </c>
      <c r="B14" s="395"/>
      <c r="C14" s="128" t="s">
        <v>282</v>
      </c>
      <c r="U14" s="105" t="s">
        <v>209</v>
      </c>
      <c r="V14" s="105" t="s">
        <v>210</v>
      </c>
      <c r="W14" s="105" t="s">
        <v>211</v>
      </c>
      <c r="Y14" s="105" t="s">
        <v>212</v>
      </c>
    </row>
    <row r="15" spans="1:27" ht="22.5" customHeight="1" x14ac:dyDescent="0.4">
      <c r="A15" s="396"/>
      <c r="B15" s="397"/>
      <c r="C15" s="304" t="s">
        <v>137</v>
      </c>
      <c r="D15" s="131" t="s">
        <v>133</v>
      </c>
      <c r="E15" s="369"/>
      <c r="F15" s="370"/>
      <c r="G15" s="131" t="s">
        <v>221</v>
      </c>
      <c r="H15" s="371"/>
      <c r="I15" s="372"/>
      <c r="J15" s="372"/>
      <c r="K15" s="372"/>
      <c r="L15" s="372"/>
      <c r="M15" s="372"/>
      <c r="N15" s="373"/>
      <c r="O15" s="131" t="s">
        <v>135</v>
      </c>
      <c r="P15" s="371"/>
      <c r="Q15" s="372"/>
      <c r="R15" s="373"/>
      <c r="V15" s="105" t="str">
        <f>IF(E15="","",TEXT(E15,"gggge年m月d日"))</f>
        <v/>
      </c>
      <c r="W15" s="105" t="str">
        <f>IF(E15="","",IF(OR(E16="現在",E16=""),"現在"&amp;CHAR(160)&amp;CHAR(160)&amp;CHAR(160),TEXT(E16,"gggge年m月d日")))</f>
        <v/>
      </c>
      <c r="Y15" s="222" t="str">
        <f>IF(AND(P15="",P16=""),"",IF(AND(P15&lt;&gt;"",P16&lt;&gt;""),P15&amp;CHAR(10)&amp;P16,IF(P15="",P16,IF(P16="",P15,""))))</f>
        <v/>
      </c>
      <c r="Z15" s="222"/>
      <c r="AA15" s="105" t="str">
        <f>IF(OR(E15="",H15=""),"N","Y")</f>
        <v>N</v>
      </c>
    </row>
    <row r="16" spans="1:27" ht="22.5" customHeight="1" x14ac:dyDescent="0.4">
      <c r="A16" s="396"/>
      <c r="B16" s="397"/>
      <c r="C16" s="368"/>
      <c r="D16" s="132" t="s">
        <v>134</v>
      </c>
      <c r="E16" s="374"/>
      <c r="F16" s="375"/>
      <c r="G16" s="132" t="s">
        <v>58</v>
      </c>
      <c r="H16" s="376"/>
      <c r="I16" s="377"/>
      <c r="J16" s="377"/>
      <c r="K16" s="377"/>
      <c r="L16" s="377"/>
      <c r="M16" s="377"/>
      <c r="N16" s="378"/>
      <c r="O16" s="132" t="s">
        <v>136</v>
      </c>
      <c r="P16" s="376"/>
      <c r="Q16" s="377"/>
      <c r="R16" s="378"/>
      <c r="S16" s="354" t="str">
        <f>IF(OR(E16="",E16="現在"),"",IF(E17-E16&gt;1,"←無職期間はありませんか？",""))</f>
        <v/>
      </c>
      <c r="T16" s="355"/>
      <c r="U16" s="355"/>
    </row>
    <row r="17" spans="1:26" ht="22.5" customHeight="1" x14ac:dyDescent="0.4">
      <c r="A17" s="396"/>
      <c r="B17" s="397"/>
      <c r="C17" s="304" t="s">
        <v>139</v>
      </c>
      <c r="D17" s="131" t="s">
        <v>133</v>
      </c>
      <c r="E17" s="369"/>
      <c r="F17" s="370"/>
      <c r="G17" s="131" t="s">
        <v>221</v>
      </c>
      <c r="H17" s="371"/>
      <c r="I17" s="372"/>
      <c r="J17" s="372"/>
      <c r="K17" s="372"/>
      <c r="L17" s="372"/>
      <c r="M17" s="372"/>
      <c r="N17" s="373"/>
      <c r="O17" s="131" t="s">
        <v>135</v>
      </c>
      <c r="P17" s="371"/>
      <c r="Q17" s="372"/>
      <c r="R17" s="373"/>
      <c r="S17" s="354"/>
      <c r="T17" s="355"/>
      <c r="U17" s="355"/>
      <c r="V17" s="105" t="str">
        <f>IF(E17="","",TEXT(E17,"gggge年m月d日"))</f>
        <v/>
      </c>
      <c r="W17" s="105" t="str">
        <f>IF(E17="","",IF(OR(E18="現在",E18=""),"現在"&amp;CHAR(160)&amp;CHAR(160)&amp;CHAR(160),TEXT(E18,"gggge年m月d日")))</f>
        <v/>
      </c>
      <c r="Y17" s="222" t="str">
        <f>IF(AND(P17="",P18=""),"",IF(AND(P17&lt;&gt;"",P18&lt;&gt;""),P17&amp;CHAR(10)&amp;P18,IF(P17="",P18,IF(P18="",P17,""))))</f>
        <v/>
      </c>
      <c r="Z17" s="222"/>
    </row>
    <row r="18" spans="1:26" ht="22.5" customHeight="1" x14ac:dyDescent="0.4">
      <c r="A18" s="396"/>
      <c r="B18" s="397"/>
      <c r="C18" s="368"/>
      <c r="D18" s="132" t="s">
        <v>134</v>
      </c>
      <c r="E18" s="374"/>
      <c r="F18" s="375"/>
      <c r="G18" s="132" t="s">
        <v>58</v>
      </c>
      <c r="H18" s="376"/>
      <c r="I18" s="377"/>
      <c r="J18" s="377"/>
      <c r="K18" s="377"/>
      <c r="L18" s="377"/>
      <c r="M18" s="377"/>
      <c r="N18" s="378"/>
      <c r="O18" s="132" t="s">
        <v>136</v>
      </c>
      <c r="P18" s="376"/>
      <c r="Q18" s="377"/>
      <c r="R18" s="378"/>
      <c r="S18" s="354" t="str">
        <f t="shared" ref="S18" si="4">IF(OR(E18="",E18="現在"),"",IF(E19-E18&gt;1,"←無職期間はありませんか？",""))</f>
        <v/>
      </c>
      <c r="T18" s="355"/>
      <c r="U18" s="355"/>
    </row>
    <row r="19" spans="1:26" ht="22.5" customHeight="1" x14ac:dyDescent="0.4">
      <c r="A19" s="396"/>
      <c r="B19" s="397"/>
      <c r="C19" s="304" t="s">
        <v>140</v>
      </c>
      <c r="D19" s="131" t="s">
        <v>133</v>
      </c>
      <c r="E19" s="369"/>
      <c r="F19" s="370"/>
      <c r="G19" s="131" t="s">
        <v>221</v>
      </c>
      <c r="H19" s="371"/>
      <c r="I19" s="372"/>
      <c r="J19" s="372"/>
      <c r="K19" s="372"/>
      <c r="L19" s="372"/>
      <c r="M19" s="372"/>
      <c r="N19" s="373"/>
      <c r="O19" s="131" t="s">
        <v>135</v>
      </c>
      <c r="P19" s="371"/>
      <c r="Q19" s="372"/>
      <c r="R19" s="373"/>
      <c r="S19" s="354"/>
      <c r="T19" s="355"/>
      <c r="U19" s="355"/>
      <c r="V19" s="105" t="str">
        <f>IF(E19="","",TEXT(E19,"gggge年m月d日"))</f>
        <v/>
      </c>
      <c r="W19" s="105" t="str">
        <f>IF(E19="","",IF(OR(E20="現在",E20=""),"現在"&amp;CHAR(160)&amp;CHAR(160)&amp;CHAR(160),TEXT(E20,"gggge年m月d日")))</f>
        <v/>
      </c>
      <c r="Y19" s="222" t="str">
        <f>IF(AND(P19="",P20=""),"",IF(AND(P19&lt;&gt;"",P20&lt;&gt;""),P19&amp;CHAR(10)&amp;P20,IF(P19="",P20,IF(P20="",P19,""))))</f>
        <v/>
      </c>
      <c r="Z19" s="222"/>
    </row>
    <row r="20" spans="1:26" ht="22.5" customHeight="1" x14ac:dyDescent="0.4">
      <c r="A20" s="396"/>
      <c r="B20" s="397"/>
      <c r="C20" s="368"/>
      <c r="D20" s="132" t="s">
        <v>134</v>
      </c>
      <c r="E20" s="374"/>
      <c r="F20" s="375"/>
      <c r="G20" s="132" t="s">
        <v>58</v>
      </c>
      <c r="H20" s="376"/>
      <c r="I20" s="377"/>
      <c r="J20" s="377"/>
      <c r="K20" s="377"/>
      <c r="L20" s="377"/>
      <c r="M20" s="377"/>
      <c r="N20" s="378"/>
      <c r="O20" s="132" t="s">
        <v>136</v>
      </c>
      <c r="P20" s="376"/>
      <c r="Q20" s="377"/>
      <c r="R20" s="378"/>
      <c r="S20" s="354" t="str">
        <f t="shared" ref="S20" si="5">IF(OR(E20="",E20="現在"),"",IF(E21-E20&gt;1,"←無職期間はありませんか？",""))</f>
        <v/>
      </c>
      <c r="T20" s="355"/>
      <c r="U20" s="355"/>
    </row>
    <row r="21" spans="1:26" ht="22.5" customHeight="1" x14ac:dyDescent="0.4">
      <c r="A21" s="396"/>
      <c r="B21" s="397"/>
      <c r="C21" s="304" t="s">
        <v>141</v>
      </c>
      <c r="D21" s="131" t="s">
        <v>133</v>
      </c>
      <c r="E21" s="369"/>
      <c r="F21" s="370"/>
      <c r="G21" s="131" t="s">
        <v>221</v>
      </c>
      <c r="H21" s="371"/>
      <c r="I21" s="372"/>
      <c r="J21" s="372"/>
      <c r="K21" s="372"/>
      <c r="L21" s="372"/>
      <c r="M21" s="372"/>
      <c r="N21" s="373"/>
      <c r="O21" s="131" t="s">
        <v>135</v>
      </c>
      <c r="P21" s="371"/>
      <c r="Q21" s="372"/>
      <c r="R21" s="373"/>
      <c r="S21" s="354"/>
      <c r="T21" s="355"/>
      <c r="U21" s="355"/>
      <c r="V21" s="105" t="str">
        <f>IF(E21="","",TEXT(E21,"gggge年m月d日"))</f>
        <v/>
      </c>
      <c r="W21" s="105" t="str">
        <f>IF(E21="","",IF(OR(E22="現在",E22=""),"現在"&amp;CHAR(160)&amp;CHAR(160)&amp;CHAR(160),TEXT(E22,"gggge年m月d日")))</f>
        <v/>
      </c>
      <c r="Y21" s="222" t="str">
        <f>IF(AND(P21="",P22=""),"",IF(AND(P21&lt;&gt;"",P22&lt;&gt;""),P21&amp;CHAR(10)&amp;P22,IF(P21="",P22,IF(P22="",P21,""))))</f>
        <v/>
      </c>
      <c r="Z21" s="222"/>
    </row>
    <row r="22" spans="1:26" ht="22.5" customHeight="1" x14ac:dyDescent="0.4">
      <c r="A22" s="396"/>
      <c r="B22" s="397"/>
      <c r="C22" s="368"/>
      <c r="D22" s="132" t="s">
        <v>134</v>
      </c>
      <c r="E22" s="374"/>
      <c r="F22" s="375"/>
      <c r="G22" s="132" t="s">
        <v>58</v>
      </c>
      <c r="H22" s="376"/>
      <c r="I22" s="377"/>
      <c r="J22" s="377"/>
      <c r="K22" s="377"/>
      <c r="L22" s="377"/>
      <c r="M22" s="377"/>
      <c r="N22" s="378"/>
      <c r="O22" s="132" t="s">
        <v>136</v>
      </c>
      <c r="P22" s="376"/>
      <c r="Q22" s="377"/>
      <c r="R22" s="378"/>
      <c r="S22" s="354" t="str">
        <f t="shared" ref="S22" si="6">IF(OR(E22="",E22="現在"),"",IF(E23-E22&gt;1,"←無職期間はありませんか？",""))</f>
        <v/>
      </c>
      <c r="T22" s="355"/>
      <c r="U22" s="355"/>
    </row>
    <row r="23" spans="1:26" ht="22.5" customHeight="1" x14ac:dyDescent="0.4">
      <c r="A23" s="396"/>
      <c r="B23" s="397"/>
      <c r="C23" s="304" t="s">
        <v>142</v>
      </c>
      <c r="D23" s="131" t="s">
        <v>133</v>
      </c>
      <c r="E23" s="369"/>
      <c r="F23" s="370"/>
      <c r="G23" s="131" t="s">
        <v>221</v>
      </c>
      <c r="H23" s="371"/>
      <c r="I23" s="372"/>
      <c r="J23" s="372"/>
      <c r="K23" s="372"/>
      <c r="L23" s="372"/>
      <c r="M23" s="372"/>
      <c r="N23" s="373"/>
      <c r="O23" s="131" t="s">
        <v>135</v>
      </c>
      <c r="P23" s="371"/>
      <c r="Q23" s="372"/>
      <c r="R23" s="373"/>
      <c r="S23" s="354"/>
      <c r="T23" s="355"/>
      <c r="U23" s="355"/>
      <c r="V23" s="105" t="str">
        <f>IF(E23="","",TEXT(E23,"gggge年m月d日"))</f>
        <v/>
      </c>
      <c r="W23" s="105" t="str">
        <f>IF(E23="","",IF(OR(E24="現在",E24=""),"現在"&amp;CHAR(160)&amp;CHAR(160)&amp;CHAR(160),TEXT(E24,"gggge年m月d日")))</f>
        <v/>
      </c>
      <c r="Y23" s="222" t="str">
        <f>IF(AND(P23="",P24=""),"",IF(AND(P23&lt;&gt;"",P24&lt;&gt;""),P23&amp;CHAR(10)&amp;P24,IF(P23="",P24,IF(P24="",P23,""))))</f>
        <v/>
      </c>
      <c r="Z23" s="222"/>
    </row>
    <row r="24" spans="1:26" ht="22.5" customHeight="1" x14ac:dyDescent="0.4">
      <c r="A24" s="396"/>
      <c r="B24" s="397"/>
      <c r="C24" s="368"/>
      <c r="D24" s="132" t="s">
        <v>134</v>
      </c>
      <c r="E24" s="374"/>
      <c r="F24" s="375"/>
      <c r="G24" s="132" t="s">
        <v>58</v>
      </c>
      <c r="H24" s="376"/>
      <c r="I24" s="377"/>
      <c r="J24" s="377"/>
      <c r="K24" s="377"/>
      <c r="L24" s="377"/>
      <c r="M24" s="377"/>
      <c r="N24" s="378"/>
      <c r="O24" s="132" t="s">
        <v>136</v>
      </c>
      <c r="P24" s="376"/>
      <c r="Q24" s="377"/>
      <c r="R24" s="378"/>
      <c r="S24" s="354" t="str">
        <f t="shared" ref="S24" si="7">IF(OR(E24="",E24="現在"),"",IF(E25-E24&gt;1,"←無職期間はありませんか？",""))</f>
        <v/>
      </c>
      <c r="T24" s="355"/>
      <c r="U24" s="355"/>
    </row>
    <row r="25" spans="1:26" ht="22.5" customHeight="1" x14ac:dyDescent="0.4">
      <c r="A25" s="396"/>
      <c r="B25" s="397"/>
      <c r="C25" s="304" t="s">
        <v>143</v>
      </c>
      <c r="D25" s="131" t="s">
        <v>133</v>
      </c>
      <c r="E25" s="369"/>
      <c r="F25" s="370"/>
      <c r="G25" s="131" t="s">
        <v>221</v>
      </c>
      <c r="H25" s="371"/>
      <c r="I25" s="372"/>
      <c r="J25" s="372"/>
      <c r="K25" s="372"/>
      <c r="L25" s="372"/>
      <c r="M25" s="372"/>
      <c r="N25" s="373"/>
      <c r="O25" s="131" t="s">
        <v>135</v>
      </c>
      <c r="P25" s="371"/>
      <c r="Q25" s="372"/>
      <c r="R25" s="373"/>
      <c r="S25" s="354"/>
      <c r="T25" s="355"/>
      <c r="U25" s="355"/>
      <c r="V25" s="105" t="str">
        <f>IF(E25="","",TEXT(E25,"gggge年m月d日"))</f>
        <v/>
      </c>
      <c r="W25" s="105" t="str">
        <f>IF(E25="","",IF(OR(E26="現在",E26=""),"現在"&amp;CHAR(160)&amp;CHAR(160)&amp;CHAR(160),TEXT(E26,"gggge年m月d日")))</f>
        <v/>
      </c>
      <c r="Y25" s="222" t="str">
        <f>IF(AND(P25="",P26=""),"",IF(AND(P25&lt;&gt;"",P26&lt;&gt;""),P25&amp;CHAR(10)&amp;P26,IF(P25="",P26,IF(P26="",P25,""))))</f>
        <v/>
      </c>
      <c r="Z25" s="222"/>
    </row>
    <row r="26" spans="1:26" ht="22.5" customHeight="1" x14ac:dyDescent="0.4">
      <c r="A26" s="396"/>
      <c r="B26" s="397"/>
      <c r="C26" s="368"/>
      <c r="D26" s="132" t="s">
        <v>134</v>
      </c>
      <c r="E26" s="374"/>
      <c r="F26" s="375"/>
      <c r="G26" s="132" t="s">
        <v>58</v>
      </c>
      <c r="H26" s="376"/>
      <c r="I26" s="377"/>
      <c r="J26" s="377"/>
      <c r="K26" s="377"/>
      <c r="L26" s="377"/>
      <c r="M26" s="377"/>
      <c r="N26" s="378"/>
      <c r="O26" s="132" t="s">
        <v>136</v>
      </c>
      <c r="P26" s="376"/>
      <c r="Q26" s="377"/>
      <c r="R26" s="378"/>
      <c r="S26" s="354" t="str">
        <f t="shared" ref="S26" si="8">IF(OR(E26="",E26="現在"),"",IF(E27-E26&gt;1,"←無職期間はありませんか？",""))</f>
        <v/>
      </c>
      <c r="T26" s="355"/>
      <c r="U26" s="355"/>
    </row>
    <row r="27" spans="1:26" ht="22.5" customHeight="1" x14ac:dyDescent="0.4">
      <c r="A27" s="396"/>
      <c r="B27" s="397"/>
      <c r="C27" s="304" t="s">
        <v>144</v>
      </c>
      <c r="D27" s="131" t="s">
        <v>133</v>
      </c>
      <c r="E27" s="369"/>
      <c r="F27" s="370"/>
      <c r="G27" s="131" t="s">
        <v>221</v>
      </c>
      <c r="H27" s="371"/>
      <c r="I27" s="372"/>
      <c r="J27" s="372"/>
      <c r="K27" s="372"/>
      <c r="L27" s="372"/>
      <c r="M27" s="372"/>
      <c r="N27" s="373"/>
      <c r="O27" s="131" t="s">
        <v>135</v>
      </c>
      <c r="P27" s="371"/>
      <c r="Q27" s="372"/>
      <c r="R27" s="373"/>
      <c r="S27" s="354"/>
      <c r="T27" s="355"/>
      <c r="U27" s="355"/>
      <c r="V27" s="105" t="str">
        <f>IF(E27="","",TEXT(E27,"gggge年m月d日"))</f>
        <v/>
      </c>
      <c r="W27" s="105" t="str">
        <f>IF(E27="","",IF(OR(E28="現在",E28=""),"現在"&amp;CHAR(160)&amp;CHAR(160)&amp;CHAR(160),TEXT(E28,"gggge年m月d日")))</f>
        <v/>
      </c>
      <c r="Y27" s="222" t="str">
        <f>IF(AND(P27="",P28=""),"",IF(AND(P27&lt;&gt;"",P28&lt;&gt;""),P27&amp;CHAR(10)&amp;P28,IF(P27="",P28,IF(P28="",P27,""))))</f>
        <v/>
      </c>
      <c r="Z27" s="222"/>
    </row>
    <row r="28" spans="1:26" ht="22.5" customHeight="1" x14ac:dyDescent="0.4">
      <c r="A28" s="396"/>
      <c r="B28" s="397"/>
      <c r="C28" s="368"/>
      <c r="D28" s="132" t="s">
        <v>134</v>
      </c>
      <c r="E28" s="374"/>
      <c r="F28" s="375"/>
      <c r="G28" s="132" t="s">
        <v>58</v>
      </c>
      <c r="H28" s="376"/>
      <c r="I28" s="377"/>
      <c r="J28" s="377"/>
      <c r="K28" s="377"/>
      <c r="L28" s="377"/>
      <c r="M28" s="377"/>
      <c r="N28" s="378"/>
      <c r="O28" s="132" t="s">
        <v>136</v>
      </c>
      <c r="P28" s="376"/>
      <c r="Q28" s="377"/>
      <c r="R28" s="378"/>
      <c r="S28" s="354" t="str">
        <f t="shared" ref="S28" si="9">IF(OR(E28="",E28="現在"),"",IF(E29-E28&gt;1,"←無職期間はありませんか？",""))</f>
        <v/>
      </c>
      <c r="T28" s="355"/>
      <c r="U28" s="355"/>
    </row>
    <row r="29" spans="1:26" ht="22.5" customHeight="1" x14ac:dyDescent="0.4">
      <c r="A29" s="396"/>
      <c r="B29" s="397"/>
      <c r="C29" s="304" t="s">
        <v>145</v>
      </c>
      <c r="D29" s="131" t="s">
        <v>133</v>
      </c>
      <c r="E29" s="369"/>
      <c r="F29" s="370"/>
      <c r="G29" s="131" t="s">
        <v>221</v>
      </c>
      <c r="H29" s="371"/>
      <c r="I29" s="372"/>
      <c r="J29" s="372"/>
      <c r="K29" s="372"/>
      <c r="L29" s="372"/>
      <c r="M29" s="372"/>
      <c r="N29" s="373"/>
      <c r="O29" s="131" t="s">
        <v>135</v>
      </c>
      <c r="P29" s="371"/>
      <c r="Q29" s="372"/>
      <c r="R29" s="373"/>
      <c r="S29" s="354"/>
      <c r="T29" s="355"/>
      <c r="U29" s="355"/>
      <c r="V29" s="105" t="str">
        <f>IF(E29="","",TEXT(E29,"gggge年m月d日"))</f>
        <v/>
      </c>
      <c r="W29" s="105" t="str">
        <f>IF(E29="","",IF(OR(E30="現在",E30=""),"現在"&amp;CHAR(160)&amp;CHAR(160)&amp;CHAR(160),TEXT(E30,"gggge年m月d日")))</f>
        <v/>
      </c>
      <c r="Y29" s="222" t="str">
        <f>IF(AND(P29="",P30=""),"",IF(AND(P29&lt;&gt;"",P30&lt;&gt;""),P29&amp;CHAR(10)&amp;P30,IF(P29="",P30,IF(P30="",P29,""))))</f>
        <v/>
      </c>
      <c r="Z29" s="222"/>
    </row>
    <row r="30" spans="1:26" ht="22.5" customHeight="1" x14ac:dyDescent="0.4">
      <c r="A30" s="396"/>
      <c r="B30" s="397"/>
      <c r="C30" s="368"/>
      <c r="D30" s="132" t="s">
        <v>134</v>
      </c>
      <c r="E30" s="374"/>
      <c r="F30" s="375"/>
      <c r="G30" s="132" t="s">
        <v>58</v>
      </c>
      <c r="H30" s="376"/>
      <c r="I30" s="377"/>
      <c r="J30" s="377"/>
      <c r="K30" s="377"/>
      <c r="L30" s="377"/>
      <c r="M30" s="377"/>
      <c r="N30" s="378"/>
      <c r="O30" s="132" t="s">
        <v>136</v>
      </c>
      <c r="P30" s="376"/>
      <c r="Q30" s="377"/>
      <c r="R30" s="378"/>
      <c r="S30" s="354" t="str">
        <f t="shared" ref="S30" si="10">IF(OR(E30="",E30="現在"),"",IF(E31-E30&gt;1,"←無職期間はありませんか？",""))</f>
        <v/>
      </c>
      <c r="T30" s="355"/>
      <c r="U30" s="355"/>
    </row>
    <row r="31" spans="1:26" ht="22.5" customHeight="1" x14ac:dyDescent="0.4">
      <c r="A31" s="396"/>
      <c r="B31" s="397"/>
      <c r="C31" s="304" t="s">
        <v>146</v>
      </c>
      <c r="D31" s="131" t="s">
        <v>133</v>
      </c>
      <c r="E31" s="369"/>
      <c r="F31" s="370"/>
      <c r="G31" s="131" t="s">
        <v>221</v>
      </c>
      <c r="H31" s="371"/>
      <c r="I31" s="372"/>
      <c r="J31" s="372"/>
      <c r="K31" s="372"/>
      <c r="L31" s="372"/>
      <c r="M31" s="372"/>
      <c r="N31" s="373"/>
      <c r="O31" s="131" t="s">
        <v>135</v>
      </c>
      <c r="P31" s="371"/>
      <c r="Q31" s="372"/>
      <c r="R31" s="373"/>
      <c r="S31" s="354"/>
      <c r="T31" s="355"/>
      <c r="U31" s="355"/>
      <c r="V31" s="105" t="str">
        <f>IF(E31="","",TEXT(E31,"gggge年m月d日"))</f>
        <v/>
      </c>
      <c r="W31" s="105" t="str">
        <f>IF(E31="","",IF(OR(E32="現在",E32=""),"現在"&amp;CHAR(160)&amp;CHAR(160)&amp;CHAR(160),TEXT(E32,"gggge年m月d日")))</f>
        <v/>
      </c>
      <c r="Y31" s="222" t="str">
        <f>IF(AND(P31="",P32=""),"",IF(AND(P31&lt;&gt;"",P32&lt;&gt;""),P31&amp;CHAR(10)&amp;P32,IF(P31="",P32,IF(P32="",P31,""))))</f>
        <v/>
      </c>
      <c r="Z31" s="222"/>
    </row>
    <row r="32" spans="1:26" ht="22.5" customHeight="1" x14ac:dyDescent="0.4">
      <c r="A32" s="396"/>
      <c r="B32" s="397"/>
      <c r="C32" s="368"/>
      <c r="D32" s="132" t="s">
        <v>134</v>
      </c>
      <c r="E32" s="374"/>
      <c r="F32" s="375"/>
      <c r="G32" s="132" t="s">
        <v>58</v>
      </c>
      <c r="H32" s="376"/>
      <c r="I32" s="377"/>
      <c r="J32" s="377"/>
      <c r="K32" s="377"/>
      <c r="L32" s="377"/>
      <c r="M32" s="377"/>
      <c r="N32" s="378"/>
      <c r="O32" s="132" t="s">
        <v>136</v>
      </c>
      <c r="P32" s="376"/>
      <c r="Q32" s="377"/>
      <c r="R32" s="378"/>
      <c r="S32" s="354" t="str">
        <f t="shared" ref="S32" si="11">IF(OR(E32="",E32="現在"),"",IF(E33-E32&gt;1,"←無職期間はありませんか？",""))</f>
        <v/>
      </c>
      <c r="T32" s="355"/>
      <c r="U32" s="355"/>
    </row>
    <row r="33" spans="1:26" ht="22.5" customHeight="1" x14ac:dyDescent="0.4">
      <c r="A33" s="396"/>
      <c r="B33" s="397"/>
      <c r="C33" s="304" t="s">
        <v>147</v>
      </c>
      <c r="D33" s="131" t="s">
        <v>133</v>
      </c>
      <c r="E33" s="369"/>
      <c r="F33" s="370"/>
      <c r="G33" s="131" t="s">
        <v>221</v>
      </c>
      <c r="H33" s="371"/>
      <c r="I33" s="372"/>
      <c r="J33" s="372"/>
      <c r="K33" s="372"/>
      <c r="L33" s="372"/>
      <c r="M33" s="372"/>
      <c r="N33" s="373"/>
      <c r="O33" s="131" t="s">
        <v>135</v>
      </c>
      <c r="P33" s="371"/>
      <c r="Q33" s="372"/>
      <c r="R33" s="373"/>
      <c r="S33" s="354"/>
      <c r="T33" s="355"/>
      <c r="U33" s="355"/>
      <c r="V33" s="105" t="str">
        <f>IF(E33="","",TEXT(E33,"gggge年m月d日"))</f>
        <v/>
      </c>
      <c r="W33" s="105" t="str">
        <f>IF(E33="","",IF(OR(E34="現在",E34=""),"現在"&amp;CHAR(160)&amp;CHAR(160)&amp;CHAR(160),TEXT(E34,"gggge年m月d日")))</f>
        <v/>
      </c>
      <c r="Y33" s="222" t="str">
        <f>IF(AND(P33="",P34=""),"",IF(AND(P33&lt;&gt;"",P34&lt;&gt;""),P33&amp;CHAR(10)&amp;P34,IF(P33="",P34,IF(P34="",P33,""))))</f>
        <v/>
      </c>
      <c r="Z33" s="222"/>
    </row>
    <row r="34" spans="1:26" ht="22.5" customHeight="1" x14ac:dyDescent="0.4">
      <c r="A34" s="396"/>
      <c r="B34" s="397"/>
      <c r="C34" s="368"/>
      <c r="D34" s="132" t="s">
        <v>134</v>
      </c>
      <c r="E34" s="374"/>
      <c r="F34" s="375"/>
      <c r="G34" s="132" t="s">
        <v>58</v>
      </c>
      <c r="H34" s="376"/>
      <c r="I34" s="377"/>
      <c r="J34" s="377"/>
      <c r="K34" s="377"/>
      <c r="L34" s="377"/>
      <c r="M34" s="377"/>
      <c r="N34" s="378"/>
      <c r="O34" s="132" t="s">
        <v>136</v>
      </c>
      <c r="P34" s="376"/>
      <c r="Q34" s="377"/>
      <c r="R34" s="378"/>
      <c r="S34" s="354" t="str">
        <f t="shared" ref="S34" si="12">IF(OR(E34="",E34="現在"),"",IF(E35-E34&gt;1,"←無職期間はありませんか？",""))</f>
        <v/>
      </c>
      <c r="T34" s="355"/>
      <c r="U34" s="355"/>
    </row>
    <row r="35" spans="1:26" ht="22.5" customHeight="1" x14ac:dyDescent="0.4">
      <c r="A35" s="396"/>
      <c r="B35" s="397"/>
      <c r="C35" s="304" t="s">
        <v>148</v>
      </c>
      <c r="D35" s="131" t="s">
        <v>133</v>
      </c>
      <c r="E35" s="369"/>
      <c r="F35" s="370"/>
      <c r="G35" s="131" t="s">
        <v>221</v>
      </c>
      <c r="H35" s="371"/>
      <c r="I35" s="372"/>
      <c r="J35" s="372"/>
      <c r="K35" s="372"/>
      <c r="L35" s="372"/>
      <c r="M35" s="372"/>
      <c r="N35" s="373"/>
      <c r="O35" s="131" t="s">
        <v>135</v>
      </c>
      <c r="P35" s="371"/>
      <c r="Q35" s="372"/>
      <c r="R35" s="373"/>
      <c r="S35" s="354"/>
      <c r="T35" s="355"/>
      <c r="U35" s="355"/>
      <c r="V35" s="105" t="str">
        <f>IF(E35="","",TEXT(E35,"gggge年m月d日"))</f>
        <v/>
      </c>
      <c r="W35" s="105" t="str">
        <f>IF(E35="","",IF(OR(E36="現在",E36=""),"現在"&amp;CHAR(160)&amp;CHAR(160)&amp;CHAR(160),TEXT(E36,"gggge年m月d日")))</f>
        <v/>
      </c>
      <c r="Y35" s="222" t="str">
        <f>IF(AND(P35="",P36=""),"",IF(AND(P35&lt;&gt;"",P36&lt;&gt;""),P35&amp;CHAR(10)&amp;P36,IF(P35="",P36,IF(P36="",P35,""))))</f>
        <v/>
      </c>
      <c r="Z35" s="222"/>
    </row>
    <row r="36" spans="1:26" ht="22.5" customHeight="1" x14ac:dyDescent="0.4">
      <c r="A36" s="396"/>
      <c r="B36" s="397"/>
      <c r="C36" s="368"/>
      <c r="D36" s="132" t="s">
        <v>134</v>
      </c>
      <c r="E36" s="374"/>
      <c r="F36" s="375"/>
      <c r="G36" s="132" t="s">
        <v>58</v>
      </c>
      <c r="H36" s="376"/>
      <c r="I36" s="377"/>
      <c r="J36" s="377"/>
      <c r="K36" s="377"/>
      <c r="L36" s="377"/>
      <c r="M36" s="377"/>
      <c r="N36" s="378"/>
      <c r="O36" s="132" t="s">
        <v>136</v>
      </c>
      <c r="P36" s="376"/>
      <c r="Q36" s="377"/>
      <c r="R36" s="378"/>
      <c r="S36" s="354" t="str">
        <f t="shared" ref="S36" si="13">IF(OR(E36="",E36="現在"),"",IF(E37-E36&gt;1,"←無職期間はありませんか？",""))</f>
        <v/>
      </c>
      <c r="T36" s="355"/>
      <c r="U36" s="355"/>
    </row>
    <row r="37" spans="1:26" ht="22.5" customHeight="1" x14ac:dyDescent="0.4">
      <c r="A37" s="396"/>
      <c r="B37" s="397"/>
      <c r="C37" s="304" t="s">
        <v>149</v>
      </c>
      <c r="D37" s="131" t="s">
        <v>133</v>
      </c>
      <c r="E37" s="369"/>
      <c r="F37" s="370"/>
      <c r="G37" s="131" t="s">
        <v>221</v>
      </c>
      <c r="H37" s="371"/>
      <c r="I37" s="372"/>
      <c r="J37" s="372"/>
      <c r="K37" s="372"/>
      <c r="L37" s="372"/>
      <c r="M37" s="372"/>
      <c r="N37" s="373"/>
      <c r="O37" s="131" t="s">
        <v>135</v>
      </c>
      <c r="P37" s="371"/>
      <c r="Q37" s="372"/>
      <c r="R37" s="373"/>
      <c r="S37" s="354"/>
      <c r="T37" s="355"/>
      <c r="U37" s="355"/>
      <c r="V37" s="105" t="str">
        <f>IF(E37="","",TEXT(E37,"gggge年m月d日"))</f>
        <v/>
      </c>
      <c r="W37" s="105" t="str">
        <f>IF(E37="","",IF(OR(E38="現在",E38=""),"現在"&amp;CHAR(160)&amp;CHAR(160)&amp;CHAR(160),TEXT(E38,"gggge年m月d日")))</f>
        <v/>
      </c>
      <c r="Y37" s="222" t="str">
        <f>IF(AND(P37="",P38=""),"",IF(AND(P37&lt;&gt;"",P38&lt;&gt;""),P37&amp;CHAR(10)&amp;P38,IF(P37="",P38,IF(P38="",P37,""))))</f>
        <v/>
      </c>
      <c r="Z37" s="222"/>
    </row>
    <row r="38" spans="1:26" ht="22.5" customHeight="1" x14ac:dyDescent="0.4">
      <c r="A38" s="396"/>
      <c r="B38" s="397"/>
      <c r="C38" s="368"/>
      <c r="D38" s="132" t="s">
        <v>134</v>
      </c>
      <c r="E38" s="374"/>
      <c r="F38" s="375"/>
      <c r="G38" s="132" t="s">
        <v>58</v>
      </c>
      <c r="H38" s="376"/>
      <c r="I38" s="377"/>
      <c r="J38" s="377"/>
      <c r="K38" s="377"/>
      <c r="L38" s="377"/>
      <c r="M38" s="377"/>
      <c r="N38" s="378"/>
      <c r="O38" s="132" t="s">
        <v>136</v>
      </c>
      <c r="P38" s="376"/>
      <c r="Q38" s="377"/>
      <c r="R38" s="378"/>
      <c r="S38" s="354" t="str">
        <f t="shared" ref="S38" si="14">IF(OR(E38="",E38="現在"),"",IF(E39-E38&gt;1,"←無職期間はありませんか？",""))</f>
        <v/>
      </c>
      <c r="T38" s="355"/>
      <c r="U38" s="355"/>
    </row>
    <row r="39" spans="1:26" ht="22.5" customHeight="1" x14ac:dyDescent="0.4">
      <c r="A39" s="396"/>
      <c r="B39" s="397"/>
      <c r="C39" s="304" t="s">
        <v>150</v>
      </c>
      <c r="D39" s="131" t="s">
        <v>133</v>
      </c>
      <c r="E39" s="369"/>
      <c r="F39" s="370"/>
      <c r="G39" s="131" t="s">
        <v>221</v>
      </c>
      <c r="H39" s="371"/>
      <c r="I39" s="372"/>
      <c r="J39" s="372"/>
      <c r="K39" s="372"/>
      <c r="L39" s="372"/>
      <c r="M39" s="372"/>
      <c r="N39" s="373"/>
      <c r="O39" s="131" t="s">
        <v>135</v>
      </c>
      <c r="P39" s="371"/>
      <c r="Q39" s="372"/>
      <c r="R39" s="373"/>
      <c r="S39" s="354"/>
      <c r="T39" s="355"/>
      <c r="U39" s="355"/>
      <c r="V39" s="105" t="str">
        <f>IF(E39="","",TEXT(E39,"gggge年m月d日"))</f>
        <v/>
      </c>
      <c r="W39" s="105" t="str">
        <f>IF(E39="","",IF(OR(E40="現在",E40=""),"現在"&amp;CHAR(160)&amp;CHAR(160)&amp;CHAR(160),TEXT(E40,"gggge年m月d日")))</f>
        <v/>
      </c>
      <c r="Y39" s="222" t="str">
        <f>IF(AND(P39="",P40=""),"",IF(AND(P39&lt;&gt;"",P40&lt;&gt;""),P39&amp;CHAR(10)&amp;P40,IF(P39="",P40,IF(P40="",P39,""))))</f>
        <v/>
      </c>
      <c r="Z39" s="222"/>
    </row>
    <row r="40" spans="1:26" ht="22.5" customHeight="1" x14ac:dyDescent="0.4">
      <c r="A40" s="396"/>
      <c r="B40" s="397"/>
      <c r="C40" s="368"/>
      <c r="D40" s="132" t="s">
        <v>134</v>
      </c>
      <c r="E40" s="374"/>
      <c r="F40" s="375"/>
      <c r="G40" s="132" t="s">
        <v>58</v>
      </c>
      <c r="H40" s="376"/>
      <c r="I40" s="377"/>
      <c r="J40" s="377"/>
      <c r="K40" s="377"/>
      <c r="L40" s="377"/>
      <c r="M40" s="377"/>
      <c r="N40" s="378"/>
      <c r="O40" s="132" t="s">
        <v>136</v>
      </c>
      <c r="P40" s="376"/>
      <c r="Q40" s="377"/>
      <c r="R40" s="378"/>
      <c r="S40" s="354" t="str">
        <f t="shared" ref="S40" si="15">IF(OR(E40="",E40="現在"),"",IF(E41-E40&gt;1,"←無職期間はありませんか？",""))</f>
        <v/>
      </c>
      <c r="T40" s="355"/>
      <c r="U40" s="355"/>
    </row>
    <row r="41" spans="1:26" ht="22.5" customHeight="1" x14ac:dyDescent="0.4">
      <c r="A41" s="396"/>
      <c r="B41" s="397"/>
      <c r="C41" s="304" t="s">
        <v>151</v>
      </c>
      <c r="D41" s="131" t="s">
        <v>133</v>
      </c>
      <c r="E41" s="369"/>
      <c r="F41" s="370"/>
      <c r="G41" s="131" t="s">
        <v>221</v>
      </c>
      <c r="H41" s="371"/>
      <c r="I41" s="372"/>
      <c r="J41" s="372"/>
      <c r="K41" s="372"/>
      <c r="L41" s="372"/>
      <c r="M41" s="372"/>
      <c r="N41" s="373"/>
      <c r="O41" s="131" t="s">
        <v>135</v>
      </c>
      <c r="P41" s="371"/>
      <c r="Q41" s="372"/>
      <c r="R41" s="373"/>
      <c r="S41" s="354"/>
      <c r="T41" s="355"/>
      <c r="U41" s="355"/>
      <c r="V41" s="105" t="str">
        <f>IF(E41="","",TEXT(E41,"gggge年m月d日"))</f>
        <v/>
      </c>
      <c r="W41" s="105" t="str">
        <f>IF(E41="","",IF(OR(E42="現在",E42=""),"現在"&amp;CHAR(160)&amp;CHAR(160)&amp;CHAR(160),TEXT(E42,"gggge年m月d日")))</f>
        <v/>
      </c>
      <c r="Y41" s="222" t="str">
        <f>IF(AND(P41="",P42=""),"",IF(AND(P41&lt;&gt;"",P42&lt;&gt;""),P41&amp;CHAR(10)&amp;P42,IF(P41="",P42,IF(P42="",P41,""))))</f>
        <v/>
      </c>
      <c r="Z41" s="222"/>
    </row>
    <row r="42" spans="1:26" ht="22.5" customHeight="1" x14ac:dyDescent="0.4">
      <c r="A42" s="396"/>
      <c r="B42" s="397"/>
      <c r="C42" s="368"/>
      <c r="D42" s="132" t="s">
        <v>134</v>
      </c>
      <c r="E42" s="374"/>
      <c r="F42" s="375"/>
      <c r="G42" s="132" t="s">
        <v>58</v>
      </c>
      <c r="H42" s="376"/>
      <c r="I42" s="377"/>
      <c r="J42" s="377"/>
      <c r="K42" s="377"/>
      <c r="L42" s="377"/>
      <c r="M42" s="377"/>
      <c r="N42" s="378"/>
      <c r="O42" s="132" t="s">
        <v>136</v>
      </c>
      <c r="P42" s="376"/>
      <c r="Q42" s="377"/>
      <c r="R42" s="378"/>
      <c r="S42" s="354" t="str">
        <f t="shared" ref="S42" si="16">IF(OR(E42="",E42="現在"),"",IF(E47-E42&gt;1,"←無職期間はありませんか？",""))</f>
        <v/>
      </c>
      <c r="T42" s="355"/>
      <c r="U42" s="355"/>
    </row>
    <row r="43" spans="1:26" ht="22.5" customHeight="1" x14ac:dyDescent="0.4">
      <c r="A43" s="396"/>
      <c r="B43" s="397"/>
      <c r="C43" s="304" t="s">
        <v>152</v>
      </c>
      <c r="D43" s="131" t="s">
        <v>133</v>
      </c>
      <c r="E43" s="369"/>
      <c r="F43" s="370"/>
      <c r="G43" s="131" t="s">
        <v>221</v>
      </c>
      <c r="H43" s="371"/>
      <c r="I43" s="372"/>
      <c r="J43" s="372"/>
      <c r="K43" s="372"/>
      <c r="L43" s="372"/>
      <c r="M43" s="372"/>
      <c r="N43" s="373"/>
      <c r="O43" s="131" t="s">
        <v>135</v>
      </c>
      <c r="P43" s="371"/>
      <c r="Q43" s="372"/>
      <c r="R43" s="373"/>
      <c r="S43" s="354"/>
      <c r="T43" s="355"/>
      <c r="U43" s="355"/>
      <c r="V43" s="105" t="str">
        <f>IF(E43="","",TEXT(E43,"gggge年m月d日"))</f>
        <v/>
      </c>
      <c r="W43" s="105" t="str">
        <f>IF(E43="","",IF(OR(E44="現在",E44=""),"現在"&amp;CHAR(160)&amp;CHAR(160)&amp;CHAR(160),TEXT(E44,"gggge年m月d日")))</f>
        <v/>
      </c>
      <c r="Y43" s="222" t="str">
        <f>IF(AND(P43="",P44=""),"",IF(AND(P43&lt;&gt;"",P44&lt;&gt;""),P43&amp;CHAR(10)&amp;P44,IF(P43="",P44,IF(P44="",P43,""))))</f>
        <v/>
      </c>
      <c r="Z43" s="222"/>
    </row>
    <row r="44" spans="1:26" ht="22.5" customHeight="1" x14ac:dyDescent="0.4">
      <c r="A44" s="398"/>
      <c r="B44" s="399"/>
      <c r="C44" s="368"/>
      <c r="D44" s="132" t="s">
        <v>134</v>
      </c>
      <c r="E44" s="374"/>
      <c r="F44" s="375"/>
      <c r="G44" s="132" t="s">
        <v>58</v>
      </c>
      <c r="H44" s="376"/>
      <c r="I44" s="377"/>
      <c r="J44" s="377"/>
      <c r="K44" s="377"/>
      <c r="L44" s="377"/>
      <c r="M44" s="377"/>
      <c r="N44" s="378"/>
      <c r="O44" s="132" t="s">
        <v>136</v>
      </c>
      <c r="P44" s="376"/>
      <c r="Q44" s="377"/>
      <c r="R44" s="378"/>
      <c r="S44" s="354" t="str">
        <f t="shared" ref="S44" si="17">IF(OR(E44="",E44="現在"),"",IF(E50-E44&gt;1,"←無職期間はありませんか？",""))</f>
        <v/>
      </c>
      <c r="T44" s="355"/>
      <c r="U44" s="355"/>
    </row>
    <row r="45" spans="1:26" ht="22.5" customHeight="1" x14ac:dyDescent="0.4">
      <c r="A45" s="356" t="s">
        <v>220</v>
      </c>
      <c r="B45" s="357"/>
      <c r="C45" s="360" t="s">
        <v>218</v>
      </c>
      <c r="D45" s="229" t="s">
        <v>133</v>
      </c>
      <c r="E45" s="362"/>
      <c r="F45" s="362"/>
      <c r="G45" s="229" t="s">
        <v>221</v>
      </c>
      <c r="H45" s="363"/>
      <c r="I45" s="363"/>
      <c r="J45" s="363"/>
      <c r="K45" s="363"/>
      <c r="L45" s="363"/>
      <c r="M45" s="363"/>
      <c r="N45" s="363"/>
      <c r="O45" s="229" t="s">
        <v>135</v>
      </c>
      <c r="P45" s="363"/>
      <c r="Q45" s="363"/>
      <c r="R45" s="364"/>
      <c r="S45" s="355"/>
      <c r="T45" s="355"/>
      <c r="U45" s="355"/>
      <c r="V45" s="105" t="str">
        <f>IF(E45="","",TEXT(E45,"gggge年m月d日"))</f>
        <v/>
      </c>
      <c r="W45" s="105" t="str">
        <f>IF(E45="","",IF(OR(E46="現在",E46=""),"現在"&amp;CHAR(160)&amp;CHAR(160)&amp;CHAR(160),TEXT(E46,"gggge年m月d日")))</f>
        <v/>
      </c>
      <c r="Y45" s="222" t="str">
        <f>IF(AND(P45="",P46=""),"",IF(AND(P45&lt;&gt;"",P46&lt;&gt;""),P45&amp;CHAR(10)&amp;P46,IF(P45="",P46,IF(P46="",P45,""))))</f>
        <v/>
      </c>
      <c r="Z45" s="222"/>
    </row>
    <row r="46" spans="1:26" ht="22.5" customHeight="1" x14ac:dyDescent="0.4">
      <c r="A46" s="356"/>
      <c r="B46" s="357"/>
      <c r="C46" s="361"/>
      <c r="D46" s="230" t="s">
        <v>134</v>
      </c>
      <c r="E46" s="365"/>
      <c r="F46" s="365"/>
      <c r="G46" s="230" t="s">
        <v>58</v>
      </c>
      <c r="H46" s="366"/>
      <c r="I46" s="366"/>
      <c r="J46" s="366"/>
      <c r="K46" s="366"/>
      <c r="L46" s="366"/>
      <c r="M46" s="366"/>
      <c r="N46" s="366"/>
      <c r="O46" s="230" t="s">
        <v>136</v>
      </c>
      <c r="P46" s="366"/>
      <c r="Q46" s="366"/>
      <c r="R46" s="367"/>
      <c r="S46" s="355" t="str">
        <f t="shared" ref="S46" si="18">IF(OR(E46="",E46="現在"),"",IF(E52-E46&gt;1,"←無職期間はありませんか？",""))</f>
        <v/>
      </c>
      <c r="T46" s="355"/>
      <c r="U46" s="355"/>
    </row>
    <row r="47" spans="1:26" ht="22.5" customHeight="1" x14ac:dyDescent="0.4">
      <c r="A47" s="356"/>
      <c r="B47" s="357"/>
      <c r="C47" s="379" t="s">
        <v>219</v>
      </c>
      <c r="D47" s="231" t="s">
        <v>133</v>
      </c>
      <c r="E47" s="382"/>
      <c r="F47" s="382"/>
      <c r="G47" s="231" t="s">
        <v>221</v>
      </c>
      <c r="H47" s="380"/>
      <c r="I47" s="380"/>
      <c r="J47" s="380"/>
      <c r="K47" s="380"/>
      <c r="L47" s="380"/>
      <c r="M47" s="380"/>
      <c r="N47" s="380"/>
      <c r="O47" s="231" t="s">
        <v>135</v>
      </c>
      <c r="P47" s="380"/>
      <c r="Q47" s="380"/>
      <c r="R47" s="381"/>
      <c r="S47" s="355"/>
      <c r="T47" s="355"/>
      <c r="U47" s="355"/>
      <c r="V47" s="105" t="str">
        <f>IF(E47="","",TEXT(E47,"gggge年m月d日"))</f>
        <v/>
      </c>
      <c r="W47" s="105" t="str">
        <f>IF(E47="","",IF(OR(E48="現在",E48=""),"現在"&amp;CHAR(160)&amp;CHAR(160)&amp;CHAR(160),TEXT(E48,"gggge年m月d日")))</f>
        <v/>
      </c>
      <c r="Y47" s="222" t="str">
        <f>IF(AND(P47="",P48=""),"",IF(AND(P47&lt;&gt;"",P48&lt;&gt;""),P47&amp;CHAR(10)&amp;P48,IF(P47="",P48,IF(P48="",P47,""))))</f>
        <v/>
      </c>
      <c r="Z47" s="222"/>
    </row>
    <row r="48" spans="1:26" ht="22.5" customHeight="1" x14ac:dyDescent="0.4">
      <c r="A48" s="358"/>
      <c r="B48" s="359"/>
      <c r="C48" s="361"/>
      <c r="D48" s="230" t="s">
        <v>134</v>
      </c>
      <c r="E48" s="365"/>
      <c r="F48" s="365"/>
      <c r="G48" s="230" t="s">
        <v>58</v>
      </c>
      <c r="H48" s="366"/>
      <c r="I48" s="366"/>
      <c r="J48" s="366"/>
      <c r="K48" s="366"/>
      <c r="L48" s="366"/>
      <c r="M48" s="366"/>
      <c r="N48" s="366"/>
      <c r="O48" s="230" t="s">
        <v>136</v>
      </c>
      <c r="P48" s="366"/>
      <c r="Q48" s="366"/>
      <c r="R48" s="367"/>
      <c r="S48" s="218"/>
      <c r="T48" s="238"/>
    </row>
    <row r="49" spans="1:29" ht="22.5" customHeight="1" x14ac:dyDescent="0.4">
      <c r="A49" s="257"/>
      <c r="B49" s="257"/>
      <c r="C49" s="115"/>
      <c r="D49" s="115"/>
      <c r="E49" s="255"/>
      <c r="F49" s="255"/>
      <c r="G49" s="115"/>
      <c r="H49" s="233"/>
      <c r="I49" s="233"/>
      <c r="J49" s="233"/>
      <c r="K49" s="233"/>
      <c r="L49" s="233"/>
      <c r="M49" s="233"/>
      <c r="N49" s="233"/>
      <c r="O49" s="115"/>
      <c r="P49" s="233"/>
      <c r="Q49" s="233"/>
      <c r="R49" s="233"/>
      <c r="S49" s="218"/>
      <c r="T49" s="238"/>
    </row>
    <row r="50" spans="1:29" ht="22.5" customHeight="1" x14ac:dyDescent="0.4">
      <c r="A50" s="400" t="s">
        <v>196</v>
      </c>
      <c r="B50" s="401"/>
      <c r="C50" s="128" t="s">
        <v>284</v>
      </c>
      <c r="T50" s="1"/>
      <c r="X50" s="105" t="s">
        <v>207</v>
      </c>
      <c r="Y50" s="105" t="s">
        <v>222</v>
      </c>
      <c r="AB50" s="222"/>
      <c r="AC50" s="105"/>
    </row>
    <row r="51" spans="1:29" ht="22.5" customHeight="1" x14ac:dyDescent="0.4">
      <c r="A51" s="402"/>
      <c r="B51" s="403"/>
      <c r="C51" s="252" t="s">
        <v>186</v>
      </c>
      <c r="D51" s="118" t="s">
        <v>157</v>
      </c>
      <c r="E51" s="386" t="str">
        <f>IF(データ入力!E44="","",データ入力!E44)</f>
        <v/>
      </c>
      <c r="F51" s="387"/>
      <c r="G51" s="118" t="s">
        <v>187</v>
      </c>
      <c r="H51" s="340" t="str">
        <f>IF(データ入力!E37="","",VLOOKUP(データ入力!E37,データ入力!$M$37:$N$43,2,FALSE))</f>
        <v/>
      </c>
      <c r="I51" s="341"/>
      <c r="J51" s="341"/>
      <c r="K51" s="341"/>
      <c r="L51" s="341"/>
      <c r="M51" s="341"/>
      <c r="N51" s="342"/>
      <c r="O51" s="412" t="s">
        <v>285</v>
      </c>
      <c r="P51" s="413"/>
      <c r="Q51" s="413"/>
      <c r="R51" s="413"/>
      <c r="S51" s="413"/>
      <c r="T51" s="413"/>
      <c r="U51" s="105" t="str">
        <f t="shared" ref="U51:U56" si="19">IF(E51="","",RANK(E51,$E$51:$F$56,1))</f>
        <v/>
      </c>
      <c r="V51" s="105" t="str">
        <f t="shared" ref="V51:V56" si="20">IF(E51="","",E51)</f>
        <v/>
      </c>
      <c r="W51" s="105" t="str">
        <f t="shared" ref="W51:W56" si="21">IF(H51="","",H51)</f>
        <v/>
      </c>
      <c r="X51" s="105" t="str">
        <f>IF(履歴入力!$U$57&lt;1,"",INDEX(履歴入力!$U$51:$W$56,MATCH(1,履歴入力!$U$51:$U$56,0),2))</f>
        <v/>
      </c>
      <c r="Y51" s="105" t="str">
        <f>IF(履歴入力!$U$57&lt;1,"",INDEX(履歴入力!$U$51:$W$56,MATCH(1,履歴入力!$U$51:$U$56,0),3))</f>
        <v/>
      </c>
      <c r="AB51" s="105"/>
      <c r="AC51" s="105" t="str">
        <f>IF(OR(E51="",H51=""),"N","Y")</f>
        <v>N</v>
      </c>
    </row>
    <row r="52" spans="1:29" ht="22.5" customHeight="1" x14ac:dyDescent="0.4">
      <c r="A52" s="402"/>
      <c r="B52" s="403"/>
      <c r="C52" s="252" t="s">
        <v>188</v>
      </c>
      <c r="D52" s="118" t="s">
        <v>157</v>
      </c>
      <c r="E52" s="383"/>
      <c r="F52" s="384"/>
      <c r="G52" s="118" t="s">
        <v>187</v>
      </c>
      <c r="H52" s="305"/>
      <c r="I52" s="306"/>
      <c r="J52" s="306"/>
      <c r="K52" s="306"/>
      <c r="L52" s="306"/>
      <c r="M52" s="306"/>
      <c r="N52" s="307"/>
      <c r="T52" s="1"/>
      <c r="U52" s="105" t="str">
        <f t="shared" si="19"/>
        <v/>
      </c>
      <c r="V52" s="105" t="str">
        <f t="shared" si="20"/>
        <v/>
      </c>
      <c r="W52" s="105" t="str">
        <f t="shared" si="21"/>
        <v/>
      </c>
      <c r="X52" s="105" t="str">
        <f>IF(履歴入力!$U$57&lt;2,"",INDEX(履歴入力!$U$51:$W$56,MATCH(2,履歴入力!$U$51:$U$56,0),2))</f>
        <v/>
      </c>
      <c r="Y52" s="105" t="str">
        <f>IF(履歴入力!$U$57&lt;2,"",INDEX(履歴入力!$U$51:$W$56,MATCH(2,履歴入力!$U$51:$U$56,0),3))</f>
        <v/>
      </c>
      <c r="AB52" s="105"/>
      <c r="AC52" s="105"/>
    </row>
    <row r="53" spans="1:29" ht="22.5" customHeight="1" x14ac:dyDescent="0.4">
      <c r="A53" s="402"/>
      <c r="B53" s="403"/>
      <c r="C53" s="252" t="s">
        <v>189</v>
      </c>
      <c r="D53" s="118" t="s">
        <v>157</v>
      </c>
      <c r="E53" s="383"/>
      <c r="F53" s="384"/>
      <c r="G53" s="118" t="s">
        <v>187</v>
      </c>
      <c r="H53" s="305"/>
      <c r="I53" s="306"/>
      <c r="J53" s="306"/>
      <c r="K53" s="306"/>
      <c r="L53" s="306"/>
      <c r="M53" s="306"/>
      <c r="N53" s="307"/>
      <c r="R53" s="21"/>
      <c r="S53" s="21"/>
      <c r="T53" s="21"/>
      <c r="U53" s="105" t="str">
        <f t="shared" si="19"/>
        <v/>
      </c>
      <c r="V53" s="105" t="str">
        <f t="shared" si="20"/>
        <v/>
      </c>
      <c r="W53" s="105" t="str">
        <f t="shared" si="21"/>
        <v/>
      </c>
      <c r="X53" s="223" t="str">
        <f>IF(履歴入力!$U$57&lt;3,"",INDEX(履歴入力!$U$51:$W$56,MATCH(3,履歴入力!$U$51:$U$56,0),2))</f>
        <v/>
      </c>
      <c r="Y53" s="223" t="str">
        <f>IF(履歴入力!$U$57&lt;3,"",INDEX(履歴入力!$U$51:$W$56,MATCH(3,履歴入力!$U$51:$U$56,0),3))</f>
        <v/>
      </c>
      <c r="Z53" s="223"/>
      <c r="AA53" s="223"/>
      <c r="AB53" s="105"/>
      <c r="AC53" s="105"/>
    </row>
    <row r="54" spans="1:29" ht="22.5" customHeight="1" x14ac:dyDescent="0.4">
      <c r="A54" s="402"/>
      <c r="B54" s="403"/>
      <c r="C54" s="252" t="s">
        <v>190</v>
      </c>
      <c r="D54" s="118" t="s">
        <v>157</v>
      </c>
      <c r="E54" s="383"/>
      <c r="F54" s="384"/>
      <c r="G54" s="118" t="s">
        <v>187</v>
      </c>
      <c r="H54" s="305"/>
      <c r="I54" s="306"/>
      <c r="J54" s="306"/>
      <c r="K54" s="306"/>
      <c r="L54" s="306"/>
      <c r="M54" s="306"/>
      <c r="N54" s="307"/>
      <c r="T54" s="1"/>
      <c r="U54" s="105" t="str">
        <f t="shared" si="19"/>
        <v/>
      </c>
      <c r="V54" s="105" t="str">
        <f t="shared" si="20"/>
        <v/>
      </c>
      <c r="W54" s="105" t="str">
        <f t="shared" si="21"/>
        <v/>
      </c>
      <c r="X54" s="105" t="str">
        <f>IF(履歴入力!$U$57&lt;4,"",INDEX(履歴入力!$U$51:$W$56,MATCH(4,履歴入力!$U$51:$U$56,0),2))</f>
        <v/>
      </c>
      <c r="Y54" s="105" t="str">
        <f>IF(履歴入力!$U$57&lt;4,"",INDEX(履歴入力!$U$51:$W$56,MATCH(4,履歴入力!$U$51:$U$56,0),3))</f>
        <v/>
      </c>
      <c r="AB54" s="105"/>
      <c r="AC54" s="105"/>
    </row>
    <row r="55" spans="1:29" ht="22.5" customHeight="1" x14ac:dyDescent="0.4">
      <c r="A55" s="402"/>
      <c r="B55" s="403"/>
      <c r="C55" s="252" t="s">
        <v>191</v>
      </c>
      <c r="D55" s="118" t="s">
        <v>157</v>
      </c>
      <c r="E55" s="383"/>
      <c r="F55" s="384"/>
      <c r="G55" s="118" t="s">
        <v>187</v>
      </c>
      <c r="H55" s="305"/>
      <c r="I55" s="306"/>
      <c r="J55" s="306"/>
      <c r="K55" s="306"/>
      <c r="L55" s="306"/>
      <c r="M55" s="306"/>
      <c r="N55" s="307"/>
      <c r="T55" s="1"/>
      <c r="U55" s="105" t="str">
        <f t="shared" si="19"/>
        <v/>
      </c>
      <c r="V55" s="105" t="str">
        <f t="shared" si="20"/>
        <v/>
      </c>
      <c r="W55" s="105" t="str">
        <f t="shared" si="21"/>
        <v/>
      </c>
      <c r="X55" s="105" t="str">
        <f>IF(履歴入力!$U$57&lt;5,"",INDEX(履歴入力!$U$51:$W$56,MATCH(5,履歴入力!$U$51:$U$56,0),2))</f>
        <v/>
      </c>
      <c r="Y55" s="105" t="str">
        <f>IF(履歴入力!$U$57&lt;5,"",INDEX(履歴入力!$U$51:$W$56,MATCH(5,履歴入力!$U$51:$U$56,0),3))</f>
        <v/>
      </c>
      <c r="AB55" s="222"/>
      <c r="AC55" s="105"/>
    </row>
    <row r="56" spans="1:29" ht="22.5" customHeight="1" x14ac:dyDescent="0.4">
      <c r="A56" s="404"/>
      <c r="B56" s="405"/>
      <c r="C56" s="252" t="s">
        <v>192</v>
      </c>
      <c r="D56" s="118" t="s">
        <v>157</v>
      </c>
      <c r="E56" s="383"/>
      <c r="F56" s="384"/>
      <c r="G56" s="118" t="s">
        <v>187</v>
      </c>
      <c r="H56" s="305"/>
      <c r="I56" s="306"/>
      <c r="J56" s="306"/>
      <c r="K56" s="306"/>
      <c r="L56" s="306"/>
      <c r="M56" s="306"/>
      <c r="N56" s="307"/>
      <c r="T56" s="1"/>
      <c r="U56" s="105" t="str">
        <f t="shared" si="19"/>
        <v/>
      </c>
      <c r="V56" s="105" t="str">
        <f t="shared" si="20"/>
        <v/>
      </c>
      <c r="W56" s="105" t="str">
        <f t="shared" si="21"/>
        <v/>
      </c>
      <c r="X56" s="105" t="str">
        <f>IF(履歴入力!$U$57&lt;6,"",INDEX(履歴入力!$U$51:$W$56,MATCH(6,履歴入力!$U$51:$U$56,0),2))</f>
        <v/>
      </c>
      <c r="Y56" s="105" t="str">
        <f>IF(履歴入力!$U$57&lt;6,"",INDEX(履歴入力!$U$51:$W$56,MATCH(6,履歴入力!$U$51:$U$56,0),3))</f>
        <v/>
      </c>
      <c r="AB56" s="105"/>
      <c r="AC56" s="105"/>
    </row>
    <row r="57" spans="1:29" ht="22.5" customHeight="1" x14ac:dyDescent="0.4">
      <c r="T57" s="1"/>
      <c r="U57" s="105">
        <f>COUNT(U51:U56)</f>
        <v>0</v>
      </c>
      <c r="AB57" s="105"/>
      <c r="AC57" s="105"/>
    </row>
    <row r="58" spans="1:29" ht="22.5" customHeight="1" x14ac:dyDescent="0.4">
      <c r="A58" s="406" t="s">
        <v>194</v>
      </c>
      <c r="B58" s="407"/>
      <c r="C58" s="128" t="s">
        <v>283</v>
      </c>
      <c r="AB58" s="105"/>
    </row>
    <row r="59" spans="1:29" ht="22.5" customHeight="1" x14ac:dyDescent="0.4">
      <c r="A59" s="408"/>
      <c r="B59" s="409"/>
      <c r="C59" s="415"/>
      <c r="D59" s="415"/>
      <c r="E59" s="415"/>
      <c r="F59" s="415"/>
      <c r="G59" s="415"/>
      <c r="H59" s="415"/>
      <c r="I59" s="415"/>
      <c r="J59" s="415"/>
      <c r="K59" s="415"/>
      <c r="L59" s="415"/>
      <c r="M59" s="415"/>
      <c r="N59" s="416"/>
    </row>
    <row r="60" spans="1:29" ht="22.5" customHeight="1" x14ac:dyDescent="0.4">
      <c r="A60" s="408"/>
      <c r="B60" s="409"/>
      <c r="C60" s="417"/>
      <c r="D60" s="417"/>
      <c r="E60" s="417"/>
      <c r="F60" s="417"/>
      <c r="G60" s="417"/>
      <c r="H60" s="417"/>
      <c r="I60" s="417"/>
      <c r="J60" s="417"/>
      <c r="K60" s="417"/>
      <c r="L60" s="417"/>
      <c r="M60" s="417"/>
      <c r="N60" s="418"/>
    </row>
    <row r="61" spans="1:29" ht="22.5" customHeight="1" x14ac:dyDescent="0.4">
      <c r="A61" s="408"/>
      <c r="B61" s="409"/>
      <c r="C61" s="417"/>
      <c r="D61" s="417"/>
      <c r="E61" s="417"/>
      <c r="F61" s="417"/>
      <c r="G61" s="417"/>
      <c r="H61" s="417"/>
      <c r="I61" s="417"/>
      <c r="J61" s="417"/>
      <c r="K61" s="417"/>
      <c r="L61" s="417"/>
      <c r="M61" s="417"/>
      <c r="N61" s="418"/>
    </row>
    <row r="62" spans="1:29" ht="22.5" customHeight="1" x14ac:dyDescent="0.4">
      <c r="A62" s="408"/>
      <c r="B62" s="409"/>
      <c r="C62" s="417"/>
      <c r="D62" s="417"/>
      <c r="E62" s="417"/>
      <c r="F62" s="417"/>
      <c r="G62" s="417"/>
      <c r="H62" s="417"/>
      <c r="I62" s="417"/>
      <c r="J62" s="417"/>
      <c r="K62" s="417"/>
      <c r="L62" s="417"/>
      <c r="M62" s="417"/>
      <c r="N62" s="418"/>
    </row>
    <row r="63" spans="1:29" ht="22.5" customHeight="1" x14ac:dyDescent="0.4">
      <c r="A63" s="410"/>
      <c r="B63" s="411"/>
      <c r="C63" s="419"/>
      <c r="D63" s="419"/>
      <c r="E63" s="419"/>
      <c r="F63" s="419"/>
      <c r="G63" s="419"/>
      <c r="H63" s="419"/>
      <c r="I63" s="419"/>
      <c r="J63" s="419"/>
      <c r="K63" s="419"/>
      <c r="L63" s="419"/>
      <c r="M63" s="419"/>
      <c r="N63" s="420"/>
    </row>
  </sheetData>
  <sheetProtection algorithmName="SHA-512" hashValue="K0Ugul1B7Z6XPsOLRAQ0Z0DGNTV9IpSGvwbPs8RlysAZhxAIb8rJSRhtIfjmLh224bkmmIqWGYspWHhIW2bEBA==" saltValue="1k4B77I5VFebAo3YwYVZ/w==" spinCount="100000" sheet="1" objects="1" scenarios="1" selectLockedCells="1"/>
  <mergeCells count="187">
    <mergeCell ref="Q12:S12"/>
    <mergeCell ref="Q2:S2"/>
    <mergeCell ref="Q4:S4"/>
    <mergeCell ref="Q5:S5"/>
    <mergeCell ref="Q6:S6"/>
    <mergeCell ref="Q7:S7"/>
    <mergeCell ref="Q8:S8"/>
    <mergeCell ref="Q9:S9"/>
    <mergeCell ref="Q10:S10"/>
    <mergeCell ref="Q11:S11"/>
    <mergeCell ref="Q3:S3"/>
    <mergeCell ref="A2:B12"/>
    <mergeCell ref="A14:B44"/>
    <mergeCell ref="A50:B56"/>
    <mergeCell ref="A58:B63"/>
    <mergeCell ref="O51:T51"/>
    <mergeCell ref="A1:D1"/>
    <mergeCell ref="C59:N63"/>
    <mergeCell ref="E52:F52"/>
    <mergeCell ref="H52:N52"/>
    <mergeCell ref="E53:F53"/>
    <mergeCell ref="H53:N53"/>
    <mergeCell ref="E54:F54"/>
    <mergeCell ref="H54:N54"/>
    <mergeCell ref="E55:F55"/>
    <mergeCell ref="H55:N55"/>
    <mergeCell ref="E56:F56"/>
    <mergeCell ref="H56:N56"/>
    <mergeCell ref="C21:C22"/>
    <mergeCell ref="E27:F27"/>
    <mergeCell ref="C25:C26"/>
    <mergeCell ref="E25:F25"/>
    <mergeCell ref="H25:N25"/>
    <mergeCell ref="C29:C30"/>
    <mergeCell ref="E29:F29"/>
    <mergeCell ref="E12:F12"/>
    <mergeCell ref="S32:U33"/>
    <mergeCell ref="S34:U35"/>
    <mergeCell ref="S36:U37"/>
    <mergeCell ref="S38:U39"/>
    <mergeCell ref="S40:U41"/>
    <mergeCell ref="E51:F51"/>
    <mergeCell ref="H51:N51"/>
    <mergeCell ref="S16:U17"/>
    <mergeCell ref="S18:U19"/>
    <mergeCell ref="S20:U21"/>
    <mergeCell ref="S22:U23"/>
    <mergeCell ref="S24:U25"/>
    <mergeCell ref="S26:U27"/>
    <mergeCell ref="S28:U29"/>
    <mergeCell ref="S30:U31"/>
    <mergeCell ref="E20:F20"/>
    <mergeCell ref="E23:F23"/>
    <mergeCell ref="E19:F19"/>
    <mergeCell ref="E21:F21"/>
    <mergeCell ref="H21:N21"/>
    <mergeCell ref="E28:F28"/>
    <mergeCell ref="E31:F31"/>
    <mergeCell ref="H23:N23"/>
    <mergeCell ref="H12:M12"/>
    <mergeCell ref="H3:M3"/>
    <mergeCell ref="H4:M4"/>
    <mergeCell ref="H5:M5"/>
    <mergeCell ref="H6:M6"/>
    <mergeCell ref="H7:M7"/>
    <mergeCell ref="H8:M8"/>
    <mergeCell ref="H9:M9"/>
    <mergeCell ref="H10:M10"/>
    <mergeCell ref="H11:M11"/>
    <mergeCell ref="E3:F3"/>
    <mergeCell ref="E4:F4"/>
    <mergeCell ref="E5:F5"/>
    <mergeCell ref="E6:F6"/>
    <mergeCell ref="E8:F8"/>
    <mergeCell ref="E9:F9"/>
    <mergeCell ref="E11:F11"/>
    <mergeCell ref="E7:F7"/>
    <mergeCell ref="E10:F10"/>
    <mergeCell ref="P23:R23"/>
    <mergeCell ref="H24:N24"/>
    <mergeCell ref="P24:R24"/>
    <mergeCell ref="P15:R15"/>
    <mergeCell ref="P16:R16"/>
    <mergeCell ref="C15:C16"/>
    <mergeCell ref="E15:F15"/>
    <mergeCell ref="H15:N15"/>
    <mergeCell ref="H16:N16"/>
    <mergeCell ref="C17:C18"/>
    <mergeCell ref="E17:F17"/>
    <mergeCell ref="H17:N17"/>
    <mergeCell ref="P17:R17"/>
    <mergeCell ref="E18:F18"/>
    <mergeCell ref="H18:N18"/>
    <mergeCell ref="P18:R18"/>
    <mergeCell ref="C19:C20"/>
    <mergeCell ref="H19:N19"/>
    <mergeCell ref="P19:R19"/>
    <mergeCell ref="H20:N20"/>
    <mergeCell ref="P20:R20"/>
    <mergeCell ref="E24:F24"/>
    <mergeCell ref="E16:F16"/>
    <mergeCell ref="P21:R21"/>
    <mergeCell ref="P27:R27"/>
    <mergeCell ref="H28:N28"/>
    <mergeCell ref="P28:R28"/>
    <mergeCell ref="P29:R29"/>
    <mergeCell ref="E30:F30"/>
    <mergeCell ref="H30:N30"/>
    <mergeCell ref="P30:R30"/>
    <mergeCell ref="C31:C32"/>
    <mergeCell ref="H31:N31"/>
    <mergeCell ref="P31:R31"/>
    <mergeCell ref="H32:N32"/>
    <mergeCell ref="P32:R32"/>
    <mergeCell ref="E32:F32"/>
    <mergeCell ref="H29:N29"/>
    <mergeCell ref="E22:F22"/>
    <mergeCell ref="H22:N22"/>
    <mergeCell ref="P22:R22"/>
    <mergeCell ref="C23:C24"/>
    <mergeCell ref="P33:R33"/>
    <mergeCell ref="E34:F34"/>
    <mergeCell ref="H34:N34"/>
    <mergeCell ref="P34:R34"/>
    <mergeCell ref="C35:C36"/>
    <mergeCell ref="H35:N35"/>
    <mergeCell ref="P35:R35"/>
    <mergeCell ref="H36:N36"/>
    <mergeCell ref="P36:R36"/>
    <mergeCell ref="E36:F36"/>
    <mergeCell ref="E35:F35"/>
    <mergeCell ref="C33:C34"/>
    <mergeCell ref="E33:F33"/>
    <mergeCell ref="H33:N33"/>
    <mergeCell ref="P25:R25"/>
    <mergeCell ref="E26:F26"/>
    <mergeCell ref="H26:N26"/>
    <mergeCell ref="P26:R26"/>
    <mergeCell ref="C27:C28"/>
    <mergeCell ref="H27:N27"/>
    <mergeCell ref="P41:R41"/>
    <mergeCell ref="E42:F42"/>
    <mergeCell ref="H42:N42"/>
    <mergeCell ref="P42:R42"/>
    <mergeCell ref="C47:C48"/>
    <mergeCell ref="H47:N47"/>
    <mergeCell ref="P47:R47"/>
    <mergeCell ref="H48:N48"/>
    <mergeCell ref="P48:R48"/>
    <mergeCell ref="E48:F48"/>
    <mergeCell ref="E47:F47"/>
    <mergeCell ref="C41:C42"/>
    <mergeCell ref="E41:F41"/>
    <mergeCell ref="H41:N41"/>
    <mergeCell ref="P37:R37"/>
    <mergeCell ref="E38:F38"/>
    <mergeCell ref="H38:N38"/>
    <mergeCell ref="P38:R38"/>
    <mergeCell ref="C39:C40"/>
    <mergeCell ref="H39:N39"/>
    <mergeCell ref="P39:R39"/>
    <mergeCell ref="H40:N40"/>
    <mergeCell ref="P40:R40"/>
    <mergeCell ref="J1:P1"/>
    <mergeCell ref="S42:U43"/>
    <mergeCell ref="S44:U45"/>
    <mergeCell ref="S46:U47"/>
    <mergeCell ref="A45:B48"/>
    <mergeCell ref="C45:C46"/>
    <mergeCell ref="E45:F45"/>
    <mergeCell ref="H45:N45"/>
    <mergeCell ref="P45:R45"/>
    <mergeCell ref="E46:F46"/>
    <mergeCell ref="H46:N46"/>
    <mergeCell ref="P46:R46"/>
    <mergeCell ref="C43:C44"/>
    <mergeCell ref="E43:F43"/>
    <mergeCell ref="H43:N43"/>
    <mergeCell ref="P43:R43"/>
    <mergeCell ref="E44:F44"/>
    <mergeCell ref="H44:N44"/>
    <mergeCell ref="P44:R44"/>
    <mergeCell ref="E39:F39"/>
    <mergeCell ref="C37:C38"/>
    <mergeCell ref="E37:F37"/>
    <mergeCell ref="H37:N37"/>
    <mergeCell ref="E40:F40"/>
  </mergeCells>
  <phoneticPr fontId="1"/>
  <dataValidations xWindow="272" yWindow="448" count="10">
    <dataValidation imeMode="off" allowBlank="1" showInputMessage="1" showErrorMessage="1" promptTitle="退職年月日" prompt="和暦で入力してください。退職していない場合は「現在」と入力してください。" sqref="I50:J50" xr:uid="{0E1DA414-8580-4E23-BEA2-6E2BBC0F69CF}"/>
    <dataValidation imeMode="off" allowBlank="1" showInputMessage="1" showErrorMessage="1" sqref="AB24:AC24" xr:uid="{FB17B137-DA73-4B44-852A-1336A3BC7123}"/>
    <dataValidation imeMode="on" allowBlank="1" showInputMessage="1" showErrorMessage="1" sqref="H51:N56 H3:M13" xr:uid="{0958DC43-470A-4B43-BC66-8B4A97DF8F8B}"/>
    <dataValidation type="list" errorStyle="warning" imeMode="on" allowBlank="1" showInputMessage="1" showErrorMessage="1" promptTitle="昼間夜間の別" prompt="昼夜を選択してください。" sqref="P3:P13" xr:uid="{D78C1DFE-FEF0-4D37-8FB2-10A9F97B7E17}">
      <formula1>"昼,夜,"</formula1>
    </dataValidation>
    <dataValidation type="list" errorStyle="information" imeMode="on" allowBlank="1" showInputMessage="1" promptTitle="入学、卒業等の別" prompt="選択又は入力してください。" sqref="N3:N13" xr:uid="{C3644877-3971-4507-A6D8-BD221E98DC53}">
      <formula1>"入学,卒業,修了,中途退学,転入学,編入学,"</formula1>
    </dataValidation>
    <dataValidation type="date" errorStyle="warning" imeMode="off" allowBlank="1" showInputMessage="1" showErrorMessage="1" errorTitle="就職年月日" error="未来日付です。" promptTitle="就職年月日" prompt="「R2.4.1」又は「2020/4/1」と入力してください。" sqref="E15:F15 E17:F17 E19:F19 E21:F21 E23:F23 E25:F25 E27:F27 E29:F29 E31:F31 E33:F33 E35:F35 E37:F37 E39:F39 E41:F41 E43:F43 E45:F45 E47:F47" xr:uid="{59F1DCE3-497D-4ABA-B9FD-0589FF2B9795}">
      <formula1>1</formula1>
      <formula2>TODAY()</formula2>
    </dataValidation>
    <dataValidation type="date" errorStyle="warning" imeMode="off" allowBlank="1" showInputMessage="1" showErrorMessage="1" errorTitle="退職年月日" error="未来日付です。現職の場合は入力しないでください。" promptTitle="退職年月日" prompt="「R2.4.1」又は「2020/4/1」と入力してください。現職の場合は空欄にするか、「現在」と入力してください。" sqref="E16:F16 E18:F18 E20:F20 E22:F22 E24:F24 E26:F26 E28:F28 E30:F30 E32:F32 E34:F34 E36:F36 E38:F38 E40:F40 E42:F42 E44:F44 E46:F46 E48:F49" xr:uid="{630A91A3-7BE5-480F-908D-BB97002A7426}">
      <formula1>1</formula1>
      <formula2>TODAY()</formula2>
    </dataValidation>
    <dataValidation type="date" errorStyle="warning" imeMode="off" allowBlank="1" showInputMessage="1" showErrorMessage="1" errorTitle="年月日" error="未来日付です。" promptTitle="年月日" prompt="「R2.4.1」又は「2020/4/1」と入力してください。" sqref="E3:F13 E51:F56" xr:uid="{D773A571-7FBC-4BB7-9D5A-A29E36E4CAC8}">
      <formula1>1</formula1>
      <formula2>TODAY()</formula2>
    </dataValidation>
    <dataValidation imeMode="on" allowBlank="1" showInputMessage="1" showErrorMessage="1" promptTitle="勤務先、その所在地" prompt="勤務先の名称とその所在地を入力してください" sqref="H15:N49" xr:uid="{697F3B3D-4AAC-4F57-BEA1-872A184C9351}"/>
    <dataValidation imeMode="on" allowBlank="1" showInputMessage="1" showErrorMessage="1" promptTitle="勤務先における地位、職務の内容" prompt="勤務先における地位及び職務内容を入力してください" sqref="P15:R49" xr:uid="{42A49DCC-2AF7-4823-8D01-FA14A35EDC60}"/>
  </dataValidations>
  <hyperlinks>
    <hyperlink ref="O51:R51" location="データ入力!E44" display=" →入力用シートに入力してください" xr:uid="{11259862-ADBD-45AE-8C38-C967F668C57B}"/>
    <hyperlink ref="J1:P1" r:id="rId1" display="※入力にあたっては「税理士登録の手引」を必ずご覧ください。" xr:uid="{0D33CF2F-710D-4429-B80D-7DC1C823A4BC}"/>
  </hyperlinks>
  <pageMargins left="0.70866141732283472" right="0.70866141732283472" top="0.74803149606299213" bottom="0.74803149606299213" header="0.31496062992125984" footer="0.31496062992125984"/>
  <pageSetup paperSize="9" orientation="portrait" blackAndWhite="1"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D4BA3-38FD-40C1-BF1B-697571E936F6}">
  <sheetPr>
    <tabColor rgb="FFFFFFCC"/>
    <pageSetUpPr fitToPage="1"/>
  </sheetPr>
  <dimension ref="A1:BS158"/>
  <sheetViews>
    <sheetView showGridLines="0" showRowColHeaders="0" view="pageBreakPreview" topLeftCell="A4" zoomScaleNormal="120" zoomScaleSheetLayoutView="100" workbookViewId="0">
      <extLst>
        <ext xmlns:xlsdti="http://schemas.microsoft.com/office/spreadsheetml/2023/showDataTypeIcons" uri="{77bfe23e-c014-4d31-8a63-9c772dbf06b6}">
          <xlsdti:showDataTypeIcons visible="0"/>
        </ext>
      </extLst>
    </sheetView>
  </sheetViews>
  <sheetFormatPr defaultColWidth="2.5" defaultRowHeight="15" customHeight="1" x14ac:dyDescent="0.4"/>
  <cols>
    <col min="1" max="1" width="2.375" style="25" customWidth="1"/>
    <col min="2" max="2" width="0.625" style="25" customWidth="1"/>
    <col min="3" max="3" width="1.875" style="25" customWidth="1"/>
    <col min="4" max="4" width="2.375" style="25" customWidth="1"/>
    <col min="5" max="5" width="0.5" style="25" customWidth="1"/>
    <col min="6" max="6" width="0.625" style="25" customWidth="1"/>
    <col min="7" max="7" width="1.25" style="25" customWidth="1"/>
    <col min="8" max="9" width="0.625" style="25" customWidth="1"/>
    <col min="10" max="10" width="1.25" style="25" customWidth="1"/>
    <col min="11" max="11" width="1.875" style="25" customWidth="1"/>
    <col min="12" max="12" width="0.625" style="25" customWidth="1"/>
    <col min="13" max="13" width="1.25" style="25" customWidth="1"/>
    <col min="14" max="16" width="0.625" style="25" customWidth="1"/>
    <col min="17" max="17" width="1.875" style="25" customWidth="1"/>
    <col min="18" max="18" width="2.5" style="25" customWidth="1"/>
    <col min="19" max="21" width="1.25" style="25" customWidth="1"/>
    <col min="22" max="24" width="0.625" style="25" customWidth="1"/>
    <col min="25" max="25" width="1.875" style="25" customWidth="1"/>
    <col min="26" max="28" width="1.25" style="25" customWidth="1"/>
    <col min="29" max="30" width="0.625" style="25" customWidth="1"/>
    <col min="31" max="34" width="1.25" style="25" customWidth="1"/>
    <col min="35" max="36" width="2.5" style="25" customWidth="1"/>
    <col min="37" max="37" width="1.25" style="25" customWidth="1"/>
    <col min="38" max="39" width="0.625" style="25" customWidth="1"/>
    <col min="40" max="40" width="2.5" style="25" customWidth="1"/>
    <col min="41" max="42" width="1.25" style="25" customWidth="1"/>
    <col min="43" max="43" width="1.875" style="25" customWidth="1"/>
    <col min="44" max="44" width="0.625" style="25" customWidth="1"/>
    <col min="45" max="48" width="1.25" style="25" customWidth="1"/>
    <col min="49" max="50" width="2.5" style="25" customWidth="1"/>
    <col min="51" max="70" width="1.25" style="25" customWidth="1"/>
    <col min="71" max="71" width="2.5" style="25" customWidth="1"/>
    <col min="72" max="16384" width="2.5" style="25"/>
  </cols>
  <sheetData>
    <row r="1" spans="1:71" ht="15" customHeight="1" x14ac:dyDescent="0.4">
      <c r="B1" s="26" t="s">
        <v>61</v>
      </c>
      <c r="C1" s="26"/>
      <c r="BS1" s="27" t="s">
        <v>62</v>
      </c>
    </row>
    <row r="2" spans="1:71" ht="15" customHeight="1" x14ac:dyDescent="0.4">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9"/>
      <c r="AO2" s="29"/>
      <c r="AP2" s="508" t="s">
        <v>66</v>
      </c>
      <c r="AQ2" s="508"/>
      <c r="BP2" s="29" t="s">
        <v>74</v>
      </c>
    </row>
    <row r="3" spans="1:71" ht="15" customHeight="1" x14ac:dyDescent="0.4">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9"/>
      <c r="AO3" s="29"/>
      <c r="AP3" s="508"/>
      <c r="AQ3" s="508"/>
      <c r="BP3" s="29" t="s">
        <v>75</v>
      </c>
    </row>
    <row r="4" spans="1:71" ht="15" customHeight="1" x14ac:dyDescent="0.4">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row>
    <row r="5" spans="1:71" ht="11.25" customHeight="1" x14ac:dyDescent="0.4">
      <c r="D5" s="31"/>
      <c r="E5" s="31"/>
      <c r="F5" s="31"/>
      <c r="G5" s="31"/>
      <c r="H5" s="31"/>
      <c r="I5" s="31"/>
      <c r="J5" s="31"/>
      <c r="K5" s="31"/>
      <c r="L5" s="31"/>
      <c r="M5" s="31"/>
      <c r="N5" s="31"/>
      <c r="O5" s="31"/>
      <c r="P5" s="31"/>
      <c r="Q5" s="31"/>
      <c r="R5" s="31"/>
      <c r="S5" s="31"/>
      <c r="T5" s="31"/>
      <c r="U5" s="31"/>
      <c r="V5" s="31"/>
      <c r="W5" s="31"/>
      <c r="X5" s="31"/>
      <c r="Y5" s="31"/>
      <c r="Z5" s="509" t="s">
        <v>76</v>
      </c>
      <c r="AA5" s="509"/>
      <c r="AB5" s="509"/>
      <c r="AC5" s="509"/>
      <c r="AD5" s="509"/>
      <c r="AE5" s="509"/>
      <c r="AF5" s="509"/>
      <c r="AG5" s="509"/>
      <c r="AH5" s="509"/>
      <c r="AI5" s="509"/>
      <c r="AJ5" s="509"/>
      <c r="AK5" s="509"/>
      <c r="AL5" s="509"/>
      <c r="AM5" s="509"/>
      <c r="AN5" s="509"/>
      <c r="AO5" s="509"/>
      <c r="AP5" s="509"/>
      <c r="AQ5" s="509"/>
      <c r="AR5" s="509"/>
      <c r="AS5" s="509"/>
      <c r="AT5" s="509"/>
      <c r="AU5" s="509"/>
      <c r="AV5" s="509"/>
      <c r="AW5" s="509"/>
      <c r="AX5" s="31"/>
      <c r="AY5" s="31"/>
      <c r="AZ5" s="31"/>
      <c r="BA5" s="31"/>
      <c r="BB5" s="31"/>
      <c r="BC5" s="31"/>
      <c r="BD5" s="31"/>
      <c r="BE5" s="31"/>
      <c r="BF5" s="31"/>
      <c r="BG5" s="31"/>
      <c r="BH5" s="31"/>
      <c r="BI5" s="31"/>
      <c r="BJ5" s="31"/>
      <c r="BK5" s="31"/>
      <c r="BL5" s="31"/>
      <c r="BM5" s="31"/>
      <c r="BN5" s="31"/>
      <c r="BO5" s="31"/>
      <c r="BP5" s="31"/>
    </row>
    <row r="6" spans="1:71" s="32" customFormat="1" ht="11.25" customHeight="1" x14ac:dyDescent="0.4">
      <c r="Z6" s="509"/>
      <c r="AA6" s="509"/>
      <c r="AB6" s="509"/>
      <c r="AC6" s="509"/>
      <c r="AD6" s="509"/>
      <c r="AE6" s="509"/>
      <c r="AF6" s="509"/>
      <c r="AG6" s="509"/>
      <c r="AH6" s="509"/>
      <c r="AI6" s="509"/>
      <c r="AJ6" s="509"/>
      <c r="AK6" s="509"/>
      <c r="AL6" s="509"/>
      <c r="AM6" s="509"/>
      <c r="AN6" s="509"/>
      <c r="AO6" s="509"/>
      <c r="AP6" s="509"/>
      <c r="AQ6" s="509"/>
      <c r="AR6" s="509"/>
      <c r="AS6" s="509"/>
      <c r="AT6" s="509"/>
      <c r="AU6" s="509"/>
      <c r="AV6" s="509"/>
      <c r="AW6" s="509"/>
    </row>
    <row r="7" spans="1:71" s="28" customFormat="1" ht="15" customHeight="1" x14ac:dyDescent="0.4">
      <c r="BC7" s="463" t="s">
        <v>101</v>
      </c>
      <c r="BD7" s="463"/>
      <c r="BE7" s="463"/>
      <c r="BF7" s="463"/>
      <c r="BG7" s="463" t="str">
        <f>IF(データ入力!O2="","",データ入力!O2)</f>
        <v/>
      </c>
      <c r="BH7" s="463"/>
      <c r="BI7" s="455" t="s">
        <v>94</v>
      </c>
      <c r="BJ7" s="455"/>
      <c r="BK7" s="463" t="str">
        <f>IF(データ入力!P2="","",データ入力!P2)</f>
        <v/>
      </c>
      <c r="BL7" s="463"/>
      <c r="BM7" s="455" t="s">
        <v>97</v>
      </c>
      <c r="BN7" s="455"/>
      <c r="BO7" s="463" t="str">
        <f>IF(データ入力!Q2="","",データ入力!Q2)</f>
        <v/>
      </c>
      <c r="BP7" s="463"/>
      <c r="BQ7" s="455" t="s">
        <v>96</v>
      </c>
      <c r="BR7" s="455"/>
    </row>
    <row r="8" spans="1:71" ht="15" customHeight="1" x14ac:dyDescent="0.4">
      <c r="E8" s="34" t="s">
        <v>64</v>
      </c>
      <c r="F8" s="34"/>
      <c r="G8" s="34"/>
      <c r="H8" s="34"/>
      <c r="BQ8" s="35"/>
      <c r="BR8" s="35"/>
    </row>
    <row r="9" spans="1:71" ht="15" customHeight="1" x14ac:dyDescent="0.4">
      <c r="AO9" s="466" t="s">
        <v>77</v>
      </c>
      <c r="AP9" s="466"/>
      <c r="AQ9" s="466"/>
      <c r="AR9" s="466"/>
      <c r="AS9" s="466"/>
      <c r="AT9" s="466"/>
      <c r="AU9" s="466"/>
    </row>
    <row r="10" spans="1:71" ht="11.25" customHeight="1" x14ac:dyDescent="0.4">
      <c r="AO10" s="467"/>
      <c r="AP10" s="467"/>
      <c r="AQ10" s="467"/>
      <c r="AR10" s="467"/>
      <c r="AS10" s="467"/>
      <c r="AT10" s="467"/>
      <c r="AU10" s="467"/>
      <c r="AV10" s="36"/>
      <c r="AW10" s="36"/>
      <c r="AX10" s="36"/>
      <c r="AY10" s="36"/>
      <c r="AZ10" s="36"/>
      <c r="BA10" s="36"/>
      <c r="BB10" s="36"/>
      <c r="BC10" s="36"/>
      <c r="BD10" s="36"/>
      <c r="BE10" s="36"/>
      <c r="BF10" s="36"/>
      <c r="BG10" s="36"/>
      <c r="BH10" s="36"/>
      <c r="BI10" s="36"/>
      <c r="BJ10" s="36"/>
      <c r="BK10" s="36"/>
      <c r="BL10" s="36"/>
      <c r="BM10" s="36"/>
      <c r="BN10" s="36"/>
      <c r="BO10" s="36"/>
      <c r="BP10" s="36"/>
    </row>
    <row r="11" spans="1:71" ht="11.25" customHeight="1" x14ac:dyDescent="0.4">
      <c r="BP11" s="37" t="s">
        <v>67</v>
      </c>
    </row>
    <row r="12" spans="1:71" ht="15" customHeight="1" x14ac:dyDescent="0.4">
      <c r="E12" s="34" t="s">
        <v>63</v>
      </c>
      <c r="F12" s="34"/>
      <c r="G12" s="32"/>
      <c r="H12" s="32"/>
    </row>
    <row r="13" spans="1:71" ht="7.5" customHeight="1" x14ac:dyDescent="0.4">
      <c r="E13" s="38"/>
      <c r="F13" s="38"/>
      <c r="G13" s="38"/>
      <c r="H13" s="38"/>
    </row>
    <row r="14" spans="1:71" ht="15" customHeight="1" x14ac:dyDescent="0.4">
      <c r="A14" s="30"/>
      <c r="B14" s="30"/>
      <c r="C14" s="30"/>
      <c r="D14" s="30"/>
      <c r="E14" s="30"/>
      <c r="F14" s="30"/>
      <c r="G14" s="30"/>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468" t="s">
        <v>65</v>
      </c>
      <c r="AL14" s="468"/>
      <c r="AM14" s="468"/>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row>
    <row r="15" spans="1:71" ht="7.5" customHeight="1" x14ac:dyDescent="0.4"/>
    <row r="16" spans="1:71" s="28" customFormat="1" ht="15" customHeight="1" x14ac:dyDescent="0.15">
      <c r="D16" s="40"/>
      <c r="E16" s="41"/>
      <c r="F16" s="41"/>
      <c r="G16" s="41"/>
      <c r="H16" s="41"/>
      <c r="I16" s="41"/>
      <c r="J16" s="41"/>
      <c r="K16" s="41"/>
      <c r="L16" s="42" t="s">
        <v>60</v>
      </c>
      <c r="M16" s="464" t="str">
        <f>IF(データ入力!E4="","",データ入力!E4)</f>
        <v/>
      </c>
      <c r="N16" s="465"/>
      <c r="O16" s="465"/>
      <c r="P16" s="465"/>
      <c r="Q16" s="465"/>
      <c r="R16" s="465"/>
      <c r="S16" s="465"/>
      <c r="T16" s="465"/>
      <c r="U16" s="465"/>
      <c r="V16" s="465"/>
      <c r="W16" s="465"/>
      <c r="X16" s="465"/>
      <c r="Y16" s="465"/>
      <c r="Z16" s="465"/>
      <c r="AA16" s="465"/>
      <c r="AB16" s="465"/>
      <c r="AC16" s="465"/>
      <c r="AD16" s="465"/>
      <c r="AE16" s="449" t="str">
        <f>IF(データ入力!I4="","",データ入力!I4)</f>
        <v/>
      </c>
      <c r="AF16" s="449"/>
      <c r="AG16" s="449"/>
      <c r="AH16" s="449"/>
      <c r="AI16" s="449"/>
      <c r="AJ16" s="449"/>
      <c r="AK16" s="449"/>
      <c r="AL16" s="449"/>
      <c r="AM16" s="449"/>
      <c r="AN16" s="449"/>
      <c r="AO16" s="449"/>
      <c r="AP16" s="449"/>
      <c r="AQ16" s="449"/>
      <c r="AR16" s="450"/>
      <c r="AS16" s="472" t="s">
        <v>68</v>
      </c>
      <c r="AT16" s="473"/>
      <c r="AU16" s="474"/>
      <c r="AV16" s="482" t="str">
        <f>IF(データ入力!E6="","男・女",データ入力!E6)</f>
        <v>男・女</v>
      </c>
      <c r="AW16" s="483"/>
      <c r="AX16" s="469" t="str">
        <f>IF(データ入力!E7="","昭和"&amp;CHAR(10)&amp;"平成"&amp;CHAR(10)&amp;"令和",データ入力!N7)</f>
        <v>昭和
平成
令和</v>
      </c>
      <c r="AY16" s="470"/>
      <c r="AZ16" s="470"/>
      <c r="BA16" s="43"/>
      <c r="BB16" s="41"/>
      <c r="BC16" s="41"/>
      <c r="BD16" s="41"/>
      <c r="BE16" s="41"/>
      <c r="BF16" s="41"/>
      <c r="BG16" s="41"/>
      <c r="BH16" s="41"/>
      <c r="BI16" s="41"/>
      <c r="BJ16" s="41"/>
      <c r="BK16" s="41"/>
      <c r="BL16" s="41"/>
      <c r="BM16" s="41"/>
      <c r="BN16" s="41"/>
      <c r="BO16" s="41"/>
      <c r="BP16" s="44"/>
    </row>
    <row r="17" spans="4:68" s="28" customFormat="1" ht="15" customHeight="1" x14ac:dyDescent="0.4">
      <c r="D17" s="45">
        <v>1</v>
      </c>
      <c r="F17" s="444" t="s">
        <v>84</v>
      </c>
      <c r="G17" s="444"/>
      <c r="H17" s="444"/>
      <c r="I17" s="444"/>
      <c r="J17" s="444"/>
      <c r="K17" s="444"/>
      <c r="L17" s="47"/>
      <c r="M17" s="491" t="str">
        <f>IF(データ入力!E3="","",データ入力!E3)</f>
        <v/>
      </c>
      <c r="N17" s="492"/>
      <c r="O17" s="492"/>
      <c r="P17" s="492"/>
      <c r="Q17" s="492"/>
      <c r="R17" s="492"/>
      <c r="S17" s="492"/>
      <c r="T17" s="492"/>
      <c r="U17" s="492"/>
      <c r="V17" s="492"/>
      <c r="W17" s="492"/>
      <c r="X17" s="492"/>
      <c r="Y17" s="492"/>
      <c r="Z17" s="492"/>
      <c r="AA17" s="492"/>
      <c r="AB17" s="492"/>
      <c r="AC17" s="492"/>
      <c r="AD17" s="492"/>
      <c r="AE17" s="495" t="str">
        <f>IF(データ入力!N3="","",データ入力!N3)</f>
        <v/>
      </c>
      <c r="AF17" s="495"/>
      <c r="AG17" s="495"/>
      <c r="AH17" s="495"/>
      <c r="AI17" s="495"/>
      <c r="AJ17" s="495"/>
      <c r="AK17" s="495"/>
      <c r="AL17" s="495"/>
      <c r="AM17" s="495"/>
      <c r="AN17" s="495"/>
      <c r="AO17" s="495"/>
      <c r="AP17" s="495"/>
      <c r="AQ17" s="495"/>
      <c r="AR17" s="496"/>
      <c r="AS17" s="475"/>
      <c r="AT17" s="476"/>
      <c r="AU17" s="477"/>
      <c r="AV17" s="484"/>
      <c r="AW17" s="485"/>
      <c r="AX17" s="431"/>
      <c r="AY17" s="432"/>
      <c r="AZ17" s="432"/>
      <c r="BA17" s="33"/>
      <c r="BB17" s="463" t="str">
        <f>IF(データ入力!E7="","",データ入力!O7)</f>
        <v/>
      </c>
      <c r="BC17" s="463"/>
      <c r="BD17" s="463"/>
      <c r="BE17" s="455" t="s">
        <v>94</v>
      </c>
      <c r="BF17" s="455"/>
      <c r="BG17" s="463" t="str">
        <f>IF(データ入力!E7="","",データ入力!P7)</f>
        <v/>
      </c>
      <c r="BH17" s="463"/>
      <c r="BI17" s="455" t="s">
        <v>97</v>
      </c>
      <c r="BJ17" s="455"/>
      <c r="BK17" s="463" t="str">
        <f>IF(データ入力!E7="","",データ入力!Q7)</f>
        <v/>
      </c>
      <c r="BL17" s="463"/>
      <c r="BM17" s="463" t="s">
        <v>100</v>
      </c>
      <c r="BN17" s="463"/>
      <c r="BO17" s="463"/>
      <c r="BP17" s="49"/>
    </row>
    <row r="18" spans="4:68" s="28" customFormat="1" ht="15" customHeight="1" x14ac:dyDescent="0.4">
      <c r="D18" s="50"/>
      <c r="E18" s="51"/>
      <c r="F18" s="51"/>
      <c r="G18" s="51"/>
      <c r="H18" s="51"/>
      <c r="I18" s="51"/>
      <c r="J18" s="51"/>
      <c r="K18" s="51"/>
      <c r="L18" s="52"/>
      <c r="M18" s="493"/>
      <c r="N18" s="494"/>
      <c r="O18" s="494"/>
      <c r="P18" s="494"/>
      <c r="Q18" s="494"/>
      <c r="R18" s="494"/>
      <c r="S18" s="494"/>
      <c r="T18" s="494"/>
      <c r="U18" s="494"/>
      <c r="V18" s="494"/>
      <c r="W18" s="494"/>
      <c r="X18" s="494"/>
      <c r="Y18" s="494"/>
      <c r="Z18" s="494"/>
      <c r="AA18" s="494"/>
      <c r="AB18" s="494"/>
      <c r="AC18" s="494"/>
      <c r="AD18" s="494"/>
      <c r="AE18" s="497"/>
      <c r="AF18" s="497"/>
      <c r="AG18" s="497"/>
      <c r="AH18" s="497"/>
      <c r="AI18" s="497"/>
      <c r="AJ18" s="497"/>
      <c r="AK18" s="497"/>
      <c r="AL18" s="497"/>
      <c r="AM18" s="497"/>
      <c r="AN18" s="497"/>
      <c r="AO18" s="497"/>
      <c r="AP18" s="497"/>
      <c r="AQ18" s="497"/>
      <c r="AR18" s="498"/>
      <c r="AS18" s="478"/>
      <c r="AT18" s="479"/>
      <c r="AU18" s="480"/>
      <c r="AV18" s="486"/>
      <c r="AW18" s="487"/>
      <c r="AX18" s="433"/>
      <c r="AY18" s="434"/>
      <c r="AZ18" s="434"/>
      <c r="BA18" s="54"/>
      <c r="BB18" s="51"/>
      <c r="BC18" s="51"/>
      <c r="BD18" s="51"/>
      <c r="BE18" s="51"/>
      <c r="BF18" s="51"/>
      <c r="BG18" s="51" t="s">
        <v>70</v>
      </c>
      <c r="BH18" s="51"/>
      <c r="BI18" s="435" t="str">
        <f ca="1">IF(データ入力!E8="","",データ入力!E8)</f>
        <v/>
      </c>
      <c r="BJ18" s="435"/>
      <c r="BK18" s="435"/>
      <c r="BL18" s="435"/>
      <c r="BM18" s="51" t="s">
        <v>69</v>
      </c>
      <c r="BN18" s="51"/>
      <c r="BO18" s="51"/>
      <c r="BP18" s="55"/>
    </row>
    <row r="19" spans="4:68" s="28" customFormat="1" ht="11.25" customHeight="1" x14ac:dyDescent="0.4">
      <c r="D19" s="56">
        <v>2</v>
      </c>
      <c r="F19" s="445" t="s">
        <v>5</v>
      </c>
      <c r="G19" s="445"/>
      <c r="H19" s="445"/>
      <c r="I19" s="445"/>
      <c r="J19" s="445"/>
      <c r="K19" s="445"/>
      <c r="L19" s="58"/>
      <c r="M19" s="510" t="str">
        <f>IF(データ入力!E9="","",データ入力!E9)</f>
        <v/>
      </c>
      <c r="N19" s="511"/>
      <c r="O19" s="511"/>
      <c r="P19" s="511"/>
      <c r="Q19" s="511"/>
      <c r="R19" s="511"/>
      <c r="S19" s="511"/>
      <c r="T19" s="511"/>
      <c r="U19" s="511"/>
      <c r="V19" s="511"/>
      <c r="W19" s="511"/>
      <c r="X19" s="511"/>
      <c r="Y19" s="511"/>
      <c r="Z19" s="511"/>
      <c r="AA19" s="511"/>
      <c r="AB19" s="511"/>
      <c r="AC19" s="511"/>
      <c r="AD19" s="511"/>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60"/>
    </row>
    <row r="20" spans="4:68" s="28" customFormat="1" ht="11.25" customHeight="1" x14ac:dyDescent="0.4">
      <c r="D20" s="61"/>
      <c r="E20" s="51"/>
      <c r="F20" s="51"/>
      <c r="G20" s="51"/>
      <c r="H20" s="51"/>
      <c r="I20" s="51"/>
      <c r="J20" s="51"/>
      <c r="K20" s="62" t="s">
        <v>85</v>
      </c>
      <c r="L20" s="52"/>
      <c r="M20" s="512"/>
      <c r="N20" s="513"/>
      <c r="O20" s="513"/>
      <c r="P20" s="513"/>
      <c r="Q20" s="513"/>
      <c r="R20" s="513"/>
      <c r="S20" s="513"/>
      <c r="T20" s="513"/>
      <c r="U20" s="513"/>
      <c r="V20" s="513"/>
      <c r="W20" s="513"/>
      <c r="X20" s="513"/>
      <c r="Y20" s="513"/>
      <c r="Z20" s="513"/>
      <c r="AA20" s="513"/>
      <c r="AB20" s="513"/>
      <c r="AC20" s="513"/>
      <c r="AD20" s="513"/>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5"/>
    </row>
    <row r="21" spans="4:68" s="28" customFormat="1" ht="11.25" customHeight="1" x14ac:dyDescent="0.4">
      <c r="D21" s="63"/>
      <c r="E21" s="59"/>
      <c r="F21" s="59"/>
      <c r="G21" s="59"/>
      <c r="H21" s="59"/>
      <c r="I21" s="59"/>
      <c r="J21" s="59"/>
      <c r="K21" s="59"/>
      <c r="L21" s="64"/>
      <c r="M21" s="436" t="s">
        <v>71</v>
      </c>
      <c r="N21" s="421"/>
      <c r="O21" s="421"/>
      <c r="P21" s="437" t="str">
        <f>IF(データ入力!E10="","",データ入力!E10)</f>
        <v/>
      </c>
      <c r="Q21" s="437"/>
      <c r="R21" s="437"/>
      <c r="S21" s="437"/>
      <c r="T21" s="437"/>
      <c r="U21" s="65"/>
      <c r="V21" s="65"/>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60"/>
    </row>
    <row r="22" spans="4:68" s="28" customFormat="1" ht="15" customHeight="1" x14ac:dyDescent="0.4">
      <c r="D22" s="45">
        <v>3</v>
      </c>
      <c r="F22" s="444" t="s">
        <v>83</v>
      </c>
      <c r="G22" s="444"/>
      <c r="H22" s="444"/>
      <c r="I22" s="444"/>
      <c r="J22" s="444"/>
      <c r="K22" s="444"/>
      <c r="L22" s="47"/>
      <c r="M22" s="500" t="str">
        <f>IF(データ入力!E11="","",データ入力!E11)</f>
        <v/>
      </c>
      <c r="N22" s="438"/>
      <c r="O22" s="438"/>
      <c r="P22" s="438"/>
      <c r="Q22" s="438"/>
      <c r="R22" s="438"/>
      <c r="S22" s="438"/>
      <c r="T22" s="438"/>
      <c r="U22" s="438"/>
      <c r="V22" s="438"/>
      <c r="W22" s="438"/>
      <c r="X22" s="438"/>
      <c r="Y22" s="438"/>
      <c r="Z22" s="438"/>
      <c r="AA22" s="438"/>
      <c r="AB22" s="438"/>
      <c r="AC22" s="438"/>
      <c r="AD22" s="438"/>
      <c r="AE22" s="438"/>
      <c r="AF22" s="438"/>
      <c r="AG22" s="438"/>
      <c r="AH22" s="438"/>
      <c r="AI22" s="438"/>
      <c r="AJ22" s="438"/>
      <c r="AK22" s="438"/>
      <c r="AL22" s="438"/>
      <c r="AM22" s="438"/>
      <c r="AN22" s="438"/>
      <c r="AO22" s="438"/>
      <c r="AP22" s="438"/>
      <c r="AQ22" s="438"/>
      <c r="AR22" s="438"/>
      <c r="AS22" s="438"/>
      <c r="AT22" s="438"/>
      <c r="AU22" s="438"/>
      <c r="AV22" s="438"/>
      <c r="AW22" s="438"/>
      <c r="AX22" s="438"/>
      <c r="AY22" s="438"/>
      <c r="AZ22" s="438"/>
      <c r="BA22" s="438"/>
      <c r="BB22" s="438"/>
      <c r="BC22" s="438"/>
      <c r="BD22" s="438"/>
      <c r="BE22" s="438"/>
      <c r="BF22" s="438"/>
      <c r="BG22" s="438"/>
      <c r="BH22" s="438"/>
      <c r="BI22" s="438"/>
      <c r="BJ22" s="438"/>
      <c r="BK22" s="438"/>
      <c r="BL22" s="438"/>
      <c r="BM22" s="438"/>
      <c r="BN22" s="438"/>
      <c r="BO22" s="438"/>
      <c r="BP22" s="439"/>
    </row>
    <row r="23" spans="4:68" s="28" customFormat="1" ht="11.25" customHeight="1" x14ac:dyDescent="0.4">
      <c r="D23" s="61"/>
      <c r="E23" s="51"/>
      <c r="F23" s="51"/>
      <c r="G23" s="51"/>
      <c r="H23" s="51"/>
      <c r="I23" s="51"/>
      <c r="J23" s="51"/>
      <c r="K23" s="51"/>
      <c r="L23" s="52"/>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62"/>
      <c r="AY23" s="62"/>
      <c r="AZ23" s="62"/>
      <c r="BA23" s="62"/>
      <c r="BB23" s="62" t="s">
        <v>72</v>
      </c>
      <c r="BC23" s="440" t="str">
        <f>IF(データ入力!E12="","",データ入力!E12)</f>
        <v/>
      </c>
      <c r="BD23" s="440"/>
      <c r="BE23" s="440"/>
      <c r="BF23" s="440"/>
      <c r="BG23" s="62" t="s">
        <v>70</v>
      </c>
      <c r="BH23" s="435" t="str">
        <f>IF(データ入力!F12="","",データ入力!F12)</f>
        <v/>
      </c>
      <c r="BI23" s="435"/>
      <c r="BJ23" s="435"/>
      <c r="BK23" s="435"/>
      <c r="BL23" s="66" t="s">
        <v>73</v>
      </c>
      <c r="BM23" s="441" t="str">
        <f>IF(データ入力!G12="","",データ入力!G12)</f>
        <v/>
      </c>
      <c r="BN23" s="441"/>
      <c r="BO23" s="441"/>
      <c r="BP23" s="443"/>
    </row>
    <row r="24" spans="4:68" s="28" customFormat="1" ht="15" customHeight="1" x14ac:dyDescent="0.4">
      <c r="D24" s="423">
        <v>4</v>
      </c>
      <c r="E24" s="67"/>
      <c r="F24" s="446" t="s">
        <v>82</v>
      </c>
      <c r="G24" s="446"/>
      <c r="H24" s="446"/>
      <c r="I24" s="446"/>
      <c r="J24" s="446"/>
      <c r="K24" s="446"/>
      <c r="L24" s="446"/>
      <c r="M24" s="446"/>
      <c r="N24" s="446"/>
      <c r="O24" s="58"/>
      <c r="P24" s="68"/>
      <c r="Q24" s="505" t="s">
        <v>81</v>
      </c>
      <c r="R24" s="505"/>
      <c r="S24" s="505"/>
      <c r="T24" s="505"/>
      <c r="U24" s="505"/>
      <c r="V24" s="505"/>
      <c r="W24" s="505"/>
      <c r="X24" s="505"/>
      <c r="Y24" s="505"/>
      <c r="Z24" s="505"/>
      <c r="AA24" s="505"/>
      <c r="AB24" s="505"/>
      <c r="AC24" s="505"/>
      <c r="AD24" s="69"/>
      <c r="AE24" s="460" t="str">
        <f>IF(データ入力!E13=1,IF(データ入力!E19="","",データ入力!E19),"")</f>
        <v/>
      </c>
      <c r="AF24" s="461"/>
      <c r="AG24" s="461"/>
      <c r="AH24" s="461"/>
      <c r="AI24" s="461"/>
      <c r="AJ24" s="461"/>
      <c r="AK24" s="461"/>
      <c r="AL24" s="461"/>
      <c r="AM24" s="461"/>
      <c r="AN24" s="461"/>
      <c r="AO24" s="461"/>
      <c r="AP24" s="461"/>
      <c r="AQ24" s="461"/>
      <c r="AR24" s="461"/>
      <c r="AS24" s="461"/>
      <c r="AT24" s="461"/>
      <c r="AU24" s="461"/>
      <c r="AV24" s="461"/>
      <c r="AW24" s="461"/>
      <c r="AX24" s="461"/>
      <c r="AY24" s="461"/>
      <c r="AZ24" s="461"/>
      <c r="BA24" s="461"/>
      <c r="BB24" s="461"/>
      <c r="BC24" s="461"/>
      <c r="BD24" s="461"/>
      <c r="BE24" s="461"/>
      <c r="BF24" s="461"/>
      <c r="BG24" s="461"/>
      <c r="BH24" s="461"/>
      <c r="BI24" s="461"/>
      <c r="BJ24" s="461"/>
      <c r="BK24" s="461"/>
      <c r="BL24" s="461"/>
      <c r="BM24" s="461"/>
      <c r="BN24" s="461"/>
      <c r="BO24" s="461"/>
      <c r="BP24" s="462"/>
    </row>
    <row r="25" spans="4:68" s="28" customFormat="1" ht="11.25" customHeight="1" x14ac:dyDescent="0.4">
      <c r="D25" s="424"/>
      <c r="E25" s="33"/>
      <c r="F25" s="447"/>
      <c r="G25" s="447"/>
      <c r="H25" s="447"/>
      <c r="I25" s="447"/>
      <c r="J25" s="447"/>
      <c r="K25" s="447"/>
      <c r="L25" s="447"/>
      <c r="M25" s="447"/>
      <c r="N25" s="447"/>
      <c r="O25" s="47"/>
      <c r="P25" s="48"/>
      <c r="Q25" s="426" t="s">
        <v>80</v>
      </c>
      <c r="R25" s="426"/>
      <c r="S25" s="426"/>
      <c r="T25" s="426"/>
      <c r="U25" s="426"/>
      <c r="V25" s="426"/>
      <c r="W25" s="426"/>
      <c r="X25" s="426"/>
      <c r="Y25" s="426"/>
      <c r="Z25" s="426"/>
      <c r="AA25" s="426"/>
      <c r="AB25" s="426"/>
      <c r="AC25" s="426"/>
      <c r="AD25" s="71"/>
      <c r="AE25" s="436" t="s">
        <v>71</v>
      </c>
      <c r="AF25" s="421"/>
      <c r="AG25" s="437" t="str">
        <f>IF(データ入力!E13=1,IF(データ入力!E20="","",データ入力!E20),"")</f>
        <v/>
      </c>
      <c r="AH25" s="437"/>
      <c r="AI25" s="437"/>
      <c r="AJ25" s="437"/>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60"/>
    </row>
    <row r="26" spans="4:68" s="28" customFormat="1" ht="15" customHeight="1" x14ac:dyDescent="0.4">
      <c r="D26" s="424"/>
      <c r="E26" s="33"/>
      <c r="F26" s="447"/>
      <c r="G26" s="447"/>
      <c r="H26" s="447"/>
      <c r="I26" s="447"/>
      <c r="J26" s="447"/>
      <c r="K26" s="447"/>
      <c r="L26" s="447"/>
      <c r="M26" s="447"/>
      <c r="N26" s="447"/>
      <c r="O26" s="47"/>
      <c r="P26" s="48"/>
      <c r="Q26" s="455"/>
      <c r="R26" s="455"/>
      <c r="S26" s="455"/>
      <c r="T26" s="455"/>
      <c r="U26" s="455"/>
      <c r="V26" s="455"/>
      <c r="W26" s="455"/>
      <c r="X26" s="455"/>
      <c r="Y26" s="455"/>
      <c r="Z26" s="455"/>
      <c r="AA26" s="455"/>
      <c r="AB26" s="455"/>
      <c r="AC26" s="455"/>
      <c r="AD26" s="71"/>
      <c r="AE26" s="438" t="str">
        <f>IF(データ入力!E13=1,IF(データ入力!E21="","",データ入力!E21),"")</f>
        <v/>
      </c>
      <c r="AF26" s="438"/>
      <c r="AG26" s="438"/>
      <c r="AH26" s="438"/>
      <c r="AI26" s="438"/>
      <c r="AJ26" s="438"/>
      <c r="AK26" s="438"/>
      <c r="AL26" s="438"/>
      <c r="AM26" s="438"/>
      <c r="AN26" s="438"/>
      <c r="AO26" s="438"/>
      <c r="AP26" s="438"/>
      <c r="AQ26" s="438"/>
      <c r="AR26" s="438"/>
      <c r="AS26" s="438"/>
      <c r="AT26" s="438"/>
      <c r="AU26" s="438"/>
      <c r="AV26" s="438"/>
      <c r="AW26" s="438"/>
      <c r="AX26" s="438"/>
      <c r="AY26" s="438"/>
      <c r="AZ26" s="438"/>
      <c r="BA26" s="438"/>
      <c r="BB26" s="438"/>
      <c r="BC26" s="438"/>
      <c r="BD26" s="438"/>
      <c r="BE26" s="438"/>
      <c r="BF26" s="438"/>
      <c r="BG26" s="438"/>
      <c r="BH26" s="438"/>
      <c r="BI26" s="438"/>
      <c r="BJ26" s="438"/>
      <c r="BK26" s="438"/>
      <c r="BL26" s="438"/>
      <c r="BM26" s="438"/>
      <c r="BN26" s="438"/>
      <c r="BO26" s="438"/>
      <c r="BP26" s="439"/>
    </row>
    <row r="27" spans="4:68" s="28" customFormat="1" ht="11.25" customHeight="1" x14ac:dyDescent="0.4">
      <c r="D27" s="451"/>
      <c r="E27" s="54"/>
      <c r="F27" s="448"/>
      <c r="G27" s="448"/>
      <c r="H27" s="448"/>
      <c r="I27" s="448"/>
      <c r="J27" s="448"/>
      <c r="K27" s="448"/>
      <c r="L27" s="448"/>
      <c r="M27" s="448"/>
      <c r="N27" s="448"/>
      <c r="O27" s="72"/>
      <c r="P27" s="53"/>
      <c r="Q27" s="435"/>
      <c r="R27" s="435"/>
      <c r="S27" s="435"/>
      <c r="T27" s="435"/>
      <c r="U27" s="435"/>
      <c r="V27" s="435"/>
      <c r="W27" s="435"/>
      <c r="X27" s="435"/>
      <c r="Y27" s="435"/>
      <c r="Z27" s="435"/>
      <c r="AA27" s="435"/>
      <c r="AB27" s="435"/>
      <c r="AC27" s="435"/>
      <c r="AD27" s="52"/>
      <c r="AE27" s="62"/>
      <c r="AF27" s="62"/>
      <c r="AG27" s="62"/>
      <c r="AH27" s="62"/>
      <c r="AI27" s="73"/>
      <c r="AJ27" s="62" t="s">
        <v>72</v>
      </c>
      <c r="AK27" s="440" t="str">
        <f>IF(データ入力!E13=1,IF(データ入力!E22="","",データ入力!E22),"")</f>
        <v/>
      </c>
      <c r="AL27" s="440"/>
      <c r="AM27" s="440"/>
      <c r="AN27" s="440"/>
      <c r="AO27" s="62" t="s">
        <v>70</v>
      </c>
      <c r="AP27" s="435" t="str">
        <f>IF(データ入力!E13=1,IF(データ入力!F22="","",データ入力!F22),"")</f>
        <v/>
      </c>
      <c r="AQ27" s="435"/>
      <c r="AR27" s="435"/>
      <c r="AS27" s="435"/>
      <c r="AT27" s="66" t="s">
        <v>73</v>
      </c>
      <c r="AU27" s="441" t="str">
        <f>IF(データ入力!E13=1,IF(データ入力!G22="","",データ入力!G22),"")</f>
        <v/>
      </c>
      <c r="AV27" s="441"/>
      <c r="AW27" s="441"/>
      <c r="AX27" s="62"/>
      <c r="AY27" s="62"/>
      <c r="AZ27" s="62"/>
      <c r="BA27" s="62"/>
      <c r="BB27" s="62" t="s">
        <v>78</v>
      </c>
      <c r="BC27" s="440" t="str">
        <f>IF(データ入力!E13=1,IF(データ入力!E23="","",データ入力!E23),"")</f>
        <v/>
      </c>
      <c r="BD27" s="440"/>
      <c r="BE27" s="440"/>
      <c r="BF27" s="440"/>
      <c r="BG27" s="62" t="s">
        <v>70</v>
      </c>
      <c r="BH27" s="435" t="str">
        <f>IF(データ入力!E13=1,IF(データ入力!F23="","",データ入力!F23),"")</f>
        <v/>
      </c>
      <c r="BI27" s="435"/>
      <c r="BJ27" s="435"/>
      <c r="BK27" s="435"/>
      <c r="BL27" s="66" t="s">
        <v>73</v>
      </c>
      <c r="BM27" s="441" t="str">
        <f>IF(データ入力!E13=1,IF(データ入力!G23="","",データ入力!G23),"")</f>
        <v/>
      </c>
      <c r="BN27" s="441"/>
      <c r="BO27" s="441"/>
      <c r="BP27" s="443"/>
    </row>
    <row r="28" spans="4:68" s="28" customFormat="1" ht="15" customHeight="1" x14ac:dyDescent="0.4">
      <c r="D28" s="423">
        <v>5</v>
      </c>
      <c r="E28" s="67"/>
      <c r="F28" s="446" t="s">
        <v>86</v>
      </c>
      <c r="G28" s="446"/>
      <c r="H28" s="446"/>
      <c r="I28" s="446"/>
      <c r="J28" s="446"/>
      <c r="K28" s="446"/>
      <c r="L28" s="446"/>
      <c r="M28" s="446"/>
      <c r="N28" s="446"/>
      <c r="O28" s="58"/>
      <c r="P28" s="429" t="s">
        <v>87</v>
      </c>
      <c r="Q28" s="430"/>
      <c r="R28" s="430"/>
      <c r="S28" s="430"/>
      <c r="T28" s="430"/>
      <c r="U28" s="430"/>
      <c r="V28" s="430"/>
      <c r="W28" s="457"/>
      <c r="X28" s="74"/>
      <c r="Y28" s="506" t="s">
        <v>79</v>
      </c>
      <c r="Z28" s="506"/>
      <c r="AA28" s="506"/>
      <c r="AB28" s="506"/>
      <c r="AC28" s="506"/>
      <c r="AD28" s="69"/>
      <c r="AE28" s="460" t="str">
        <f>IF(OR(データ入力!E13=2,データ入力!E13=3),IF(データ入力!E24="","",データ入力!E24),"")</f>
        <v/>
      </c>
      <c r="AF28" s="461"/>
      <c r="AG28" s="461"/>
      <c r="AH28" s="461"/>
      <c r="AI28" s="461"/>
      <c r="AJ28" s="461"/>
      <c r="AK28" s="461"/>
      <c r="AL28" s="461"/>
      <c r="AM28" s="461"/>
      <c r="AN28" s="461"/>
      <c r="AO28" s="461"/>
      <c r="AP28" s="461"/>
      <c r="AQ28" s="461"/>
      <c r="AR28" s="461"/>
      <c r="AS28" s="461"/>
      <c r="AT28" s="461"/>
      <c r="AU28" s="461"/>
      <c r="AV28" s="461"/>
      <c r="AW28" s="461"/>
      <c r="AX28" s="461"/>
      <c r="AY28" s="461"/>
      <c r="AZ28" s="461"/>
      <c r="BA28" s="461"/>
      <c r="BB28" s="461"/>
      <c r="BC28" s="461"/>
      <c r="BD28" s="461"/>
      <c r="BE28" s="461"/>
      <c r="BF28" s="461"/>
      <c r="BG28" s="461"/>
      <c r="BH28" s="461"/>
      <c r="BI28" s="461"/>
      <c r="BJ28" s="461"/>
      <c r="BK28" s="461"/>
      <c r="BL28" s="461"/>
      <c r="BM28" s="461"/>
      <c r="BN28" s="461"/>
      <c r="BO28" s="461"/>
      <c r="BP28" s="462"/>
    </row>
    <row r="29" spans="4:68" s="28" customFormat="1" ht="11.25" customHeight="1" x14ac:dyDescent="0.4">
      <c r="D29" s="424"/>
      <c r="E29" s="33"/>
      <c r="F29" s="447"/>
      <c r="G29" s="447"/>
      <c r="H29" s="447"/>
      <c r="I29" s="447"/>
      <c r="J29" s="447"/>
      <c r="K29" s="447"/>
      <c r="L29" s="447"/>
      <c r="M29" s="447"/>
      <c r="N29" s="447"/>
      <c r="O29" s="47"/>
      <c r="P29" s="431"/>
      <c r="Q29" s="432"/>
      <c r="R29" s="432"/>
      <c r="S29" s="432"/>
      <c r="T29" s="432"/>
      <c r="U29" s="432"/>
      <c r="V29" s="432"/>
      <c r="W29" s="458"/>
      <c r="X29" s="57"/>
      <c r="Y29" s="445" t="s">
        <v>80</v>
      </c>
      <c r="Z29" s="445"/>
      <c r="AA29" s="445"/>
      <c r="AB29" s="445"/>
      <c r="AC29" s="445"/>
      <c r="AD29" s="71"/>
      <c r="AE29" s="436" t="s">
        <v>71</v>
      </c>
      <c r="AF29" s="421"/>
      <c r="AG29" s="437" t="str">
        <f>IF(OR(データ入力!E13=2,データ入力!E13=3),IF(データ入力!E25="","",データ入力!E25),"")</f>
        <v/>
      </c>
      <c r="AH29" s="437"/>
      <c r="AI29" s="437"/>
      <c r="AJ29" s="437"/>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60"/>
    </row>
    <row r="30" spans="4:68" s="28" customFormat="1" ht="15" customHeight="1" x14ac:dyDescent="0.4">
      <c r="D30" s="424"/>
      <c r="E30" s="33"/>
      <c r="F30" s="447"/>
      <c r="G30" s="447"/>
      <c r="H30" s="447"/>
      <c r="I30" s="447"/>
      <c r="J30" s="447"/>
      <c r="K30" s="447"/>
      <c r="L30" s="447"/>
      <c r="M30" s="447"/>
      <c r="N30" s="447"/>
      <c r="O30" s="47"/>
      <c r="P30" s="431"/>
      <c r="Q30" s="432"/>
      <c r="R30" s="432"/>
      <c r="S30" s="432"/>
      <c r="T30" s="432"/>
      <c r="U30" s="432"/>
      <c r="V30" s="432"/>
      <c r="W30" s="458"/>
      <c r="X30" s="46"/>
      <c r="Y30" s="444"/>
      <c r="Z30" s="444"/>
      <c r="AA30" s="444"/>
      <c r="AB30" s="444"/>
      <c r="AC30" s="444"/>
      <c r="AD30" s="71"/>
      <c r="AE30" s="438" t="str">
        <f>IF(OR(データ入力!E13=2,データ入力!E13=3),IF(データ入力!E26="","",データ入力!E26),"")</f>
        <v/>
      </c>
      <c r="AF30" s="438"/>
      <c r="AG30" s="438"/>
      <c r="AH30" s="438"/>
      <c r="AI30" s="438"/>
      <c r="AJ30" s="438"/>
      <c r="AK30" s="438"/>
      <c r="AL30" s="438"/>
      <c r="AM30" s="438"/>
      <c r="AN30" s="438"/>
      <c r="AO30" s="438"/>
      <c r="AP30" s="438"/>
      <c r="AQ30" s="438"/>
      <c r="AR30" s="438"/>
      <c r="AS30" s="438"/>
      <c r="AT30" s="438"/>
      <c r="AU30" s="438"/>
      <c r="AV30" s="438"/>
      <c r="AW30" s="438"/>
      <c r="AX30" s="438"/>
      <c r="AY30" s="438"/>
      <c r="AZ30" s="438"/>
      <c r="BA30" s="438"/>
      <c r="BB30" s="438"/>
      <c r="BC30" s="438"/>
      <c r="BD30" s="438"/>
      <c r="BE30" s="438"/>
      <c r="BF30" s="438"/>
      <c r="BG30" s="438"/>
      <c r="BH30" s="438"/>
      <c r="BI30" s="438"/>
      <c r="BJ30" s="438"/>
      <c r="BK30" s="438"/>
      <c r="BL30" s="438"/>
      <c r="BM30" s="438"/>
      <c r="BN30" s="438"/>
      <c r="BO30" s="438"/>
      <c r="BP30" s="439"/>
    </row>
    <row r="31" spans="4:68" s="28" customFormat="1" ht="11.25" customHeight="1" x14ac:dyDescent="0.4">
      <c r="D31" s="424"/>
      <c r="E31" s="33"/>
      <c r="F31" s="447"/>
      <c r="G31" s="447"/>
      <c r="H31" s="447"/>
      <c r="I31" s="447"/>
      <c r="J31" s="447"/>
      <c r="K31" s="447"/>
      <c r="L31" s="447"/>
      <c r="M31" s="447"/>
      <c r="N31" s="447"/>
      <c r="O31" s="47"/>
      <c r="P31" s="433"/>
      <c r="Q31" s="434"/>
      <c r="R31" s="434"/>
      <c r="S31" s="434"/>
      <c r="T31" s="434"/>
      <c r="U31" s="434"/>
      <c r="V31" s="434"/>
      <c r="W31" s="459"/>
      <c r="X31" s="77"/>
      <c r="Y31" s="507"/>
      <c r="Z31" s="507"/>
      <c r="AA31" s="507"/>
      <c r="AB31" s="507"/>
      <c r="AC31" s="507"/>
      <c r="AD31" s="52"/>
      <c r="AE31" s="62"/>
      <c r="AF31" s="62"/>
      <c r="AG31" s="62"/>
      <c r="AH31" s="62"/>
      <c r="AI31" s="73"/>
      <c r="AJ31" s="62" t="s">
        <v>72</v>
      </c>
      <c r="AK31" s="440" t="str">
        <f>IF(OR(データ入力!E13=2,データ入力!E13=3),IF(データ入力!E27="","",データ入力!E27),"")</f>
        <v/>
      </c>
      <c r="AL31" s="440"/>
      <c r="AM31" s="440"/>
      <c r="AN31" s="440"/>
      <c r="AO31" s="62" t="s">
        <v>70</v>
      </c>
      <c r="AP31" s="435" t="str">
        <f>IF(OR(データ入力!E13=2,データ入力!E13=3),IF(データ入力!F27="","",データ入力!F27),"")</f>
        <v/>
      </c>
      <c r="AQ31" s="435"/>
      <c r="AR31" s="435"/>
      <c r="AS31" s="435"/>
      <c r="AT31" s="66" t="s">
        <v>73</v>
      </c>
      <c r="AU31" s="441" t="str">
        <f>IF(OR(データ入力!E13=2,データ入力!E13=3),IF(データ入力!G27="","",データ入力!G27),"")</f>
        <v/>
      </c>
      <c r="AV31" s="441"/>
      <c r="AW31" s="441"/>
      <c r="AX31" s="62"/>
      <c r="AY31" s="62"/>
      <c r="AZ31" s="62"/>
      <c r="BA31" s="62"/>
      <c r="BB31" s="62" t="s">
        <v>78</v>
      </c>
      <c r="BC31" s="440" t="str">
        <f>IF(OR(データ入力!E13=2,データ入力!E13=3),IF(データ入力!E28="","",データ入力!E28),"")</f>
        <v/>
      </c>
      <c r="BD31" s="440"/>
      <c r="BE31" s="440"/>
      <c r="BF31" s="440"/>
      <c r="BG31" s="62" t="s">
        <v>70</v>
      </c>
      <c r="BH31" s="435" t="str">
        <f>IF(OR(データ入力!E13=2,データ入力!E13=3),IF(データ入力!F28="","",データ入力!F28),"")</f>
        <v/>
      </c>
      <c r="BI31" s="435"/>
      <c r="BJ31" s="435"/>
      <c r="BK31" s="435"/>
      <c r="BL31" s="66" t="s">
        <v>73</v>
      </c>
      <c r="BM31" s="441" t="str">
        <f>IF(OR(データ入力!E13=2,データ入力!E13=3),IF(データ入力!G28="","",データ入力!G28),"")</f>
        <v/>
      </c>
      <c r="BN31" s="441"/>
      <c r="BO31" s="441"/>
      <c r="BP31" s="443"/>
    </row>
    <row r="32" spans="4:68" s="28" customFormat="1" ht="15" customHeight="1" x14ac:dyDescent="0.4">
      <c r="D32" s="424"/>
      <c r="E32" s="75"/>
      <c r="F32" s="447"/>
      <c r="G32" s="447"/>
      <c r="H32" s="447"/>
      <c r="I32" s="447"/>
      <c r="J32" s="447"/>
      <c r="K32" s="447"/>
      <c r="L32" s="447"/>
      <c r="M32" s="447"/>
      <c r="N32" s="447"/>
      <c r="O32" s="47"/>
      <c r="P32" s="429" t="s">
        <v>88</v>
      </c>
      <c r="Q32" s="430"/>
      <c r="R32" s="430"/>
      <c r="S32" s="430"/>
      <c r="T32" s="430"/>
      <c r="U32" s="430"/>
      <c r="V32" s="430"/>
      <c r="W32" s="457"/>
      <c r="X32" s="74"/>
      <c r="Y32" s="506" t="s">
        <v>79</v>
      </c>
      <c r="Z32" s="506"/>
      <c r="AA32" s="506"/>
      <c r="AB32" s="506"/>
      <c r="AC32" s="506"/>
      <c r="AD32" s="69"/>
      <c r="AE32" s="460" t="str">
        <f>IF(データ入力!E13=3,IF(データ入力!E29="","",データ入力!E29),"")</f>
        <v/>
      </c>
      <c r="AF32" s="461"/>
      <c r="AG32" s="461"/>
      <c r="AH32" s="461"/>
      <c r="AI32" s="461"/>
      <c r="AJ32" s="461"/>
      <c r="AK32" s="461"/>
      <c r="AL32" s="461"/>
      <c r="AM32" s="461"/>
      <c r="AN32" s="461"/>
      <c r="AO32" s="461"/>
      <c r="AP32" s="461"/>
      <c r="AQ32" s="461"/>
      <c r="AR32" s="461"/>
      <c r="AS32" s="461"/>
      <c r="AT32" s="461"/>
      <c r="AU32" s="461"/>
      <c r="AV32" s="461"/>
      <c r="AW32" s="461"/>
      <c r="AX32" s="461"/>
      <c r="AY32" s="461"/>
      <c r="AZ32" s="461"/>
      <c r="BA32" s="461"/>
      <c r="BB32" s="461"/>
      <c r="BC32" s="461"/>
      <c r="BD32" s="461"/>
      <c r="BE32" s="461"/>
      <c r="BF32" s="461"/>
      <c r="BG32" s="461"/>
      <c r="BH32" s="461"/>
      <c r="BI32" s="461"/>
      <c r="BJ32" s="461"/>
      <c r="BK32" s="461"/>
      <c r="BL32" s="461"/>
      <c r="BM32" s="461"/>
      <c r="BN32" s="461"/>
      <c r="BO32" s="461"/>
      <c r="BP32" s="462"/>
    </row>
    <row r="33" spans="4:68" s="28" customFormat="1" ht="11.25" customHeight="1" x14ac:dyDescent="0.4">
      <c r="D33" s="424"/>
      <c r="E33" s="33"/>
      <c r="F33" s="447"/>
      <c r="G33" s="447"/>
      <c r="H33" s="447"/>
      <c r="I33" s="447"/>
      <c r="J33" s="447"/>
      <c r="K33" s="447"/>
      <c r="L33" s="447"/>
      <c r="M33" s="447"/>
      <c r="N33" s="447"/>
      <c r="O33" s="47"/>
      <c r="P33" s="431"/>
      <c r="Q33" s="432"/>
      <c r="R33" s="432"/>
      <c r="S33" s="432"/>
      <c r="T33" s="432"/>
      <c r="U33" s="432"/>
      <c r="V33" s="432"/>
      <c r="W33" s="458"/>
      <c r="X33" s="57"/>
      <c r="Y33" s="445" t="s">
        <v>80</v>
      </c>
      <c r="Z33" s="445"/>
      <c r="AA33" s="445"/>
      <c r="AB33" s="445"/>
      <c r="AC33" s="445"/>
      <c r="AD33" s="71"/>
      <c r="AE33" s="436" t="s">
        <v>71</v>
      </c>
      <c r="AF33" s="421"/>
      <c r="AG33" s="437" t="str">
        <f>IF(データ入力!E13=3,IF(データ入力!E30="","",データ入力!E30),"")</f>
        <v/>
      </c>
      <c r="AH33" s="437"/>
      <c r="AI33" s="437"/>
      <c r="AJ33" s="437"/>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60"/>
    </row>
    <row r="34" spans="4:68" s="28" customFormat="1" ht="15" customHeight="1" x14ac:dyDescent="0.4">
      <c r="D34" s="424"/>
      <c r="E34" s="33"/>
      <c r="F34" s="447"/>
      <c r="G34" s="447"/>
      <c r="H34" s="447"/>
      <c r="I34" s="447"/>
      <c r="J34" s="447"/>
      <c r="K34" s="447"/>
      <c r="L34" s="447"/>
      <c r="M34" s="447"/>
      <c r="N34" s="447"/>
      <c r="O34" s="47"/>
      <c r="P34" s="431"/>
      <c r="Q34" s="432"/>
      <c r="R34" s="432"/>
      <c r="S34" s="432"/>
      <c r="T34" s="432"/>
      <c r="U34" s="432"/>
      <c r="V34" s="432"/>
      <c r="W34" s="458"/>
      <c r="X34" s="46"/>
      <c r="Y34" s="444"/>
      <c r="Z34" s="444"/>
      <c r="AA34" s="444"/>
      <c r="AB34" s="444"/>
      <c r="AC34" s="444"/>
      <c r="AD34" s="71"/>
      <c r="AE34" s="438" t="str">
        <f>IF(データ入力!E13=3,IF(データ入力!E31="","",データ入力!E31),"")</f>
        <v/>
      </c>
      <c r="AF34" s="438"/>
      <c r="AG34" s="438"/>
      <c r="AH34" s="438"/>
      <c r="AI34" s="438"/>
      <c r="AJ34" s="438"/>
      <c r="AK34" s="438"/>
      <c r="AL34" s="438"/>
      <c r="AM34" s="438"/>
      <c r="AN34" s="438"/>
      <c r="AO34" s="438"/>
      <c r="AP34" s="438"/>
      <c r="AQ34" s="438"/>
      <c r="AR34" s="438"/>
      <c r="AS34" s="438"/>
      <c r="AT34" s="438"/>
      <c r="AU34" s="438"/>
      <c r="AV34" s="438"/>
      <c r="AW34" s="438"/>
      <c r="AX34" s="438"/>
      <c r="AY34" s="438"/>
      <c r="AZ34" s="438"/>
      <c r="BA34" s="438"/>
      <c r="BB34" s="438"/>
      <c r="BC34" s="438"/>
      <c r="BD34" s="438"/>
      <c r="BE34" s="438"/>
      <c r="BF34" s="438"/>
      <c r="BG34" s="438"/>
      <c r="BH34" s="438"/>
      <c r="BI34" s="438"/>
      <c r="BJ34" s="438"/>
      <c r="BK34" s="438"/>
      <c r="BL34" s="438"/>
      <c r="BM34" s="438"/>
      <c r="BN34" s="438"/>
      <c r="BO34" s="438"/>
      <c r="BP34" s="439"/>
    </row>
    <row r="35" spans="4:68" s="28" customFormat="1" ht="11.25" customHeight="1" x14ac:dyDescent="0.4">
      <c r="D35" s="424"/>
      <c r="E35" s="33"/>
      <c r="F35" s="448"/>
      <c r="G35" s="448"/>
      <c r="H35" s="448"/>
      <c r="I35" s="448"/>
      <c r="J35" s="448"/>
      <c r="K35" s="448"/>
      <c r="L35" s="448"/>
      <c r="M35" s="448"/>
      <c r="N35" s="448"/>
      <c r="O35" s="47"/>
      <c r="P35" s="433"/>
      <c r="Q35" s="434"/>
      <c r="R35" s="434"/>
      <c r="S35" s="434"/>
      <c r="T35" s="434"/>
      <c r="U35" s="434"/>
      <c r="V35" s="434"/>
      <c r="W35" s="459"/>
      <c r="X35" s="77"/>
      <c r="Y35" s="507"/>
      <c r="Z35" s="507"/>
      <c r="AA35" s="507"/>
      <c r="AB35" s="507"/>
      <c r="AC35" s="507"/>
      <c r="AD35" s="52"/>
      <c r="AE35" s="62"/>
      <c r="AF35" s="62"/>
      <c r="AG35" s="62"/>
      <c r="AH35" s="62"/>
      <c r="AI35" s="73"/>
      <c r="AJ35" s="62" t="s">
        <v>72</v>
      </c>
      <c r="AK35" s="440" t="str">
        <f>IF(データ入力!E13=3,IF(データ入力!E32="","",データ入力!E32),"")</f>
        <v/>
      </c>
      <c r="AL35" s="440"/>
      <c r="AM35" s="440"/>
      <c r="AN35" s="440"/>
      <c r="AO35" s="62" t="s">
        <v>70</v>
      </c>
      <c r="AP35" s="435" t="str">
        <f>IF(データ入力!E13=3,IF(データ入力!F32="","",データ入力!F32),"")</f>
        <v/>
      </c>
      <c r="AQ35" s="435"/>
      <c r="AR35" s="435"/>
      <c r="AS35" s="435"/>
      <c r="AT35" s="66" t="s">
        <v>73</v>
      </c>
      <c r="AU35" s="441" t="str">
        <f>IF(データ入力!E13=3,IF(データ入力!G32="","",データ入力!G32),"")</f>
        <v/>
      </c>
      <c r="AV35" s="441"/>
      <c r="AW35" s="441"/>
      <c r="AX35" s="62"/>
      <c r="AY35" s="62"/>
      <c r="AZ35" s="62"/>
      <c r="BA35" s="62"/>
      <c r="BB35" s="62" t="s">
        <v>78</v>
      </c>
      <c r="BC35" s="440" t="str">
        <f>IF(データ入力!E13=3,IF(データ入力!E33="","",データ入力!E33),"")</f>
        <v/>
      </c>
      <c r="BD35" s="440"/>
      <c r="BE35" s="440"/>
      <c r="BF35" s="440"/>
      <c r="BG35" s="62" t="s">
        <v>70</v>
      </c>
      <c r="BH35" s="435" t="str">
        <f>IF(データ入力!E13=3,IF(データ入力!F33="","",データ入力!F33),"")</f>
        <v/>
      </c>
      <c r="BI35" s="435"/>
      <c r="BJ35" s="435"/>
      <c r="BK35" s="435"/>
      <c r="BL35" s="66" t="s">
        <v>73</v>
      </c>
      <c r="BM35" s="441" t="str">
        <f>IF(データ入力!E13=3,IF(データ入力!G33="","",データ入力!G33),"")</f>
        <v/>
      </c>
      <c r="BN35" s="441"/>
      <c r="BO35" s="441"/>
      <c r="BP35" s="443"/>
    </row>
    <row r="36" spans="4:68" s="28" customFormat="1" ht="15" customHeight="1" x14ac:dyDescent="0.4">
      <c r="D36" s="423">
        <v>6</v>
      </c>
      <c r="E36" s="67"/>
      <c r="F36" s="446" t="s">
        <v>89</v>
      </c>
      <c r="G36" s="446"/>
      <c r="H36" s="446"/>
      <c r="I36" s="446"/>
      <c r="J36" s="446"/>
      <c r="K36" s="446"/>
      <c r="L36" s="446"/>
      <c r="M36" s="446"/>
      <c r="N36" s="446"/>
      <c r="O36" s="58"/>
      <c r="P36" s="429" t="s">
        <v>90</v>
      </c>
      <c r="Q36" s="430"/>
      <c r="R36" s="430"/>
      <c r="S36" s="430"/>
      <c r="T36" s="430"/>
      <c r="U36" s="430"/>
      <c r="V36" s="430"/>
      <c r="W36" s="457"/>
      <c r="X36" s="74"/>
      <c r="Y36" s="506" t="s">
        <v>79</v>
      </c>
      <c r="Z36" s="506"/>
      <c r="AA36" s="506"/>
      <c r="AB36" s="506"/>
      <c r="AC36" s="506"/>
      <c r="AD36" s="69"/>
      <c r="AE36" s="460" t="str">
        <f>IF(データ入力!E13=4,IF(データ入力!E19="","",データ入力!E19),"")</f>
        <v/>
      </c>
      <c r="AF36" s="461"/>
      <c r="AG36" s="461"/>
      <c r="AH36" s="461"/>
      <c r="AI36" s="461"/>
      <c r="AJ36" s="461"/>
      <c r="AK36" s="461"/>
      <c r="AL36" s="461"/>
      <c r="AM36" s="461"/>
      <c r="AN36" s="461"/>
      <c r="AO36" s="461"/>
      <c r="AP36" s="461"/>
      <c r="AQ36" s="461"/>
      <c r="AR36" s="461"/>
      <c r="AS36" s="461"/>
      <c r="AT36" s="461"/>
      <c r="AU36" s="461"/>
      <c r="AV36" s="461"/>
      <c r="AW36" s="461"/>
      <c r="AX36" s="461"/>
      <c r="AY36" s="461"/>
      <c r="AZ36" s="461"/>
      <c r="BA36" s="461"/>
      <c r="BB36" s="461"/>
      <c r="BC36" s="461"/>
      <c r="BD36" s="461"/>
      <c r="BE36" s="461"/>
      <c r="BF36" s="461"/>
      <c r="BG36" s="461"/>
      <c r="BH36" s="461"/>
      <c r="BI36" s="461"/>
      <c r="BJ36" s="461"/>
      <c r="BK36" s="461"/>
      <c r="BL36" s="461"/>
      <c r="BM36" s="461"/>
      <c r="BN36" s="461"/>
      <c r="BO36" s="461"/>
      <c r="BP36" s="462"/>
    </row>
    <row r="37" spans="4:68" s="28" customFormat="1" ht="11.25" customHeight="1" x14ac:dyDescent="0.4">
      <c r="D37" s="424"/>
      <c r="E37" s="33"/>
      <c r="F37" s="447"/>
      <c r="G37" s="447"/>
      <c r="H37" s="447"/>
      <c r="I37" s="447"/>
      <c r="J37" s="447"/>
      <c r="K37" s="447"/>
      <c r="L37" s="447"/>
      <c r="M37" s="447"/>
      <c r="N37" s="447"/>
      <c r="O37" s="47"/>
      <c r="P37" s="431"/>
      <c r="Q37" s="432"/>
      <c r="R37" s="432"/>
      <c r="S37" s="432"/>
      <c r="T37" s="432"/>
      <c r="U37" s="432"/>
      <c r="V37" s="432"/>
      <c r="W37" s="458"/>
      <c r="X37" s="57"/>
      <c r="Y37" s="445" t="s">
        <v>80</v>
      </c>
      <c r="Z37" s="445"/>
      <c r="AA37" s="445"/>
      <c r="AB37" s="445"/>
      <c r="AC37" s="445"/>
      <c r="AD37" s="71"/>
      <c r="AE37" s="436" t="s">
        <v>71</v>
      </c>
      <c r="AF37" s="421"/>
      <c r="AG37" s="437" t="str">
        <f>IF(データ入力!E13=4,IF(データ入力!E20="","",データ入力!E20),"")</f>
        <v/>
      </c>
      <c r="AH37" s="437"/>
      <c r="AI37" s="437"/>
      <c r="AJ37" s="437"/>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60"/>
    </row>
    <row r="38" spans="4:68" s="28" customFormat="1" ht="15" customHeight="1" x14ac:dyDescent="0.4">
      <c r="D38" s="424"/>
      <c r="E38" s="33"/>
      <c r="F38" s="447"/>
      <c r="G38" s="447"/>
      <c r="H38" s="447"/>
      <c r="I38" s="447"/>
      <c r="J38" s="447"/>
      <c r="K38" s="447"/>
      <c r="L38" s="447"/>
      <c r="M38" s="447"/>
      <c r="N38" s="447"/>
      <c r="O38" s="47"/>
      <c r="P38" s="431"/>
      <c r="Q38" s="432"/>
      <c r="R38" s="432"/>
      <c r="S38" s="432"/>
      <c r="T38" s="432"/>
      <c r="U38" s="432"/>
      <c r="V38" s="432"/>
      <c r="W38" s="458"/>
      <c r="X38" s="46"/>
      <c r="Y38" s="444"/>
      <c r="Z38" s="444"/>
      <c r="AA38" s="444"/>
      <c r="AB38" s="444"/>
      <c r="AC38" s="444"/>
      <c r="AD38" s="71"/>
      <c r="AE38" s="438" t="str">
        <f>IF(データ入力!E13=4,IF(データ入力!E21="","",データ入力!E21),"")</f>
        <v/>
      </c>
      <c r="AF38" s="438"/>
      <c r="AG38" s="438"/>
      <c r="AH38" s="438"/>
      <c r="AI38" s="438"/>
      <c r="AJ38" s="438"/>
      <c r="AK38" s="438"/>
      <c r="AL38" s="438"/>
      <c r="AM38" s="438"/>
      <c r="AN38" s="438"/>
      <c r="AO38" s="438"/>
      <c r="AP38" s="438"/>
      <c r="AQ38" s="438"/>
      <c r="AR38" s="438"/>
      <c r="AS38" s="438"/>
      <c r="AT38" s="438"/>
      <c r="AU38" s="438"/>
      <c r="AV38" s="438"/>
      <c r="AW38" s="438"/>
      <c r="AX38" s="438"/>
      <c r="AY38" s="438"/>
      <c r="AZ38" s="438"/>
      <c r="BA38" s="438"/>
      <c r="BB38" s="438"/>
      <c r="BC38" s="438"/>
      <c r="BD38" s="438"/>
      <c r="BE38" s="438"/>
      <c r="BF38" s="438"/>
      <c r="BG38" s="438"/>
      <c r="BH38" s="438"/>
      <c r="BI38" s="438"/>
      <c r="BJ38" s="438"/>
      <c r="BK38" s="438"/>
      <c r="BL38" s="438"/>
      <c r="BM38" s="438"/>
      <c r="BN38" s="438"/>
      <c r="BO38" s="438"/>
      <c r="BP38" s="439"/>
    </row>
    <row r="39" spans="4:68" s="28" customFormat="1" ht="11.25" customHeight="1" x14ac:dyDescent="0.4">
      <c r="D39" s="424"/>
      <c r="E39" s="33"/>
      <c r="F39" s="447"/>
      <c r="G39" s="447"/>
      <c r="H39" s="447"/>
      <c r="I39" s="447"/>
      <c r="J39" s="447"/>
      <c r="K39" s="447"/>
      <c r="L39" s="447"/>
      <c r="M39" s="447"/>
      <c r="N39" s="447"/>
      <c r="O39" s="47"/>
      <c r="P39" s="433"/>
      <c r="Q39" s="434"/>
      <c r="R39" s="434"/>
      <c r="S39" s="434"/>
      <c r="T39" s="434"/>
      <c r="U39" s="434"/>
      <c r="V39" s="434"/>
      <c r="W39" s="459"/>
      <c r="X39" s="77"/>
      <c r="Y39" s="507"/>
      <c r="Z39" s="507"/>
      <c r="AA39" s="507"/>
      <c r="AB39" s="507"/>
      <c r="AC39" s="507"/>
      <c r="AD39" s="52"/>
      <c r="AE39" s="62"/>
      <c r="AF39" s="62"/>
      <c r="AG39" s="62"/>
      <c r="AH39" s="62"/>
      <c r="AI39" s="73"/>
      <c r="AJ39" s="62" t="s">
        <v>72</v>
      </c>
      <c r="AK39" s="440" t="str">
        <f>IF(データ入力!E13=4,IF(データ入力!E22="","",データ入力!E22),"")</f>
        <v/>
      </c>
      <c r="AL39" s="440"/>
      <c r="AM39" s="440"/>
      <c r="AN39" s="440"/>
      <c r="AO39" s="62" t="s">
        <v>70</v>
      </c>
      <c r="AP39" s="435" t="str">
        <f>IF(データ入力!E13=4,IF(データ入力!F22="","",データ入力!F22),"")</f>
        <v/>
      </c>
      <c r="AQ39" s="435"/>
      <c r="AR39" s="435"/>
      <c r="AS39" s="435"/>
      <c r="AT39" s="66" t="s">
        <v>73</v>
      </c>
      <c r="AU39" s="441" t="str">
        <f>IF(データ入力!E13=4,IF(データ入力!G22="","",データ入力!G22),"")</f>
        <v/>
      </c>
      <c r="AV39" s="441"/>
      <c r="AW39" s="441"/>
      <c r="AX39" s="62"/>
      <c r="AY39" s="62"/>
      <c r="AZ39" s="62"/>
      <c r="BA39" s="62"/>
      <c r="BB39" s="62" t="s">
        <v>78</v>
      </c>
      <c r="BC39" s="440" t="str">
        <f>IF(データ入力!E13=4,IF(データ入力!E23="","",データ入力!E23),"")</f>
        <v/>
      </c>
      <c r="BD39" s="440"/>
      <c r="BE39" s="440"/>
      <c r="BF39" s="440"/>
      <c r="BG39" s="62" t="s">
        <v>70</v>
      </c>
      <c r="BH39" s="435" t="str">
        <f>IF(データ入力!E13=4,IF(データ入力!F23="","",データ入力!F23),"")</f>
        <v/>
      </c>
      <c r="BI39" s="435"/>
      <c r="BJ39" s="435"/>
      <c r="BK39" s="435"/>
      <c r="BL39" s="66" t="s">
        <v>73</v>
      </c>
      <c r="BM39" s="441" t="str">
        <f>IF(データ入力!E13=4,IF(データ入力!G23="","",データ入力!G23),"")</f>
        <v/>
      </c>
      <c r="BN39" s="441"/>
      <c r="BO39" s="441"/>
      <c r="BP39" s="443"/>
    </row>
    <row r="40" spans="4:68" s="28" customFormat="1" ht="15" customHeight="1" x14ac:dyDescent="0.4">
      <c r="D40" s="424"/>
      <c r="E40" s="75"/>
      <c r="F40" s="447"/>
      <c r="G40" s="447"/>
      <c r="H40" s="447"/>
      <c r="I40" s="447"/>
      <c r="J40" s="447"/>
      <c r="K40" s="447"/>
      <c r="L40" s="447"/>
      <c r="M40" s="447"/>
      <c r="N40" s="447"/>
      <c r="O40" s="58"/>
      <c r="P40" s="429" t="s">
        <v>87</v>
      </c>
      <c r="Q40" s="430"/>
      <c r="R40" s="430"/>
      <c r="S40" s="430"/>
      <c r="T40" s="430"/>
      <c r="U40" s="430"/>
      <c r="V40" s="430"/>
      <c r="W40" s="457"/>
      <c r="X40" s="74"/>
      <c r="Y40" s="506" t="s">
        <v>79</v>
      </c>
      <c r="Z40" s="506"/>
      <c r="AA40" s="506"/>
      <c r="AB40" s="506"/>
      <c r="AC40" s="506"/>
      <c r="AD40" s="69"/>
      <c r="AE40" s="460" t="str">
        <f>IF(OR(データ入力!E13=5,データ入力!E13=6),IF(データ入力!E24="","",データ入力!E24),"")</f>
        <v/>
      </c>
      <c r="AF40" s="461"/>
      <c r="AG40" s="461"/>
      <c r="AH40" s="461"/>
      <c r="AI40" s="461"/>
      <c r="AJ40" s="461"/>
      <c r="AK40" s="461"/>
      <c r="AL40" s="461"/>
      <c r="AM40" s="461"/>
      <c r="AN40" s="461"/>
      <c r="AO40" s="461"/>
      <c r="AP40" s="461"/>
      <c r="AQ40" s="461"/>
      <c r="AR40" s="461"/>
      <c r="AS40" s="461"/>
      <c r="AT40" s="461"/>
      <c r="AU40" s="461"/>
      <c r="AV40" s="461"/>
      <c r="AW40" s="461"/>
      <c r="AX40" s="461"/>
      <c r="AY40" s="461"/>
      <c r="AZ40" s="461"/>
      <c r="BA40" s="461"/>
      <c r="BB40" s="461"/>
      <c r="BC40" s="461"/>
      <c r="BD40" s="461"/>
      <c r="BE40" s="461"/>
      <c r="BF40" s="461"/>
      <c r="BG40" s="461"/>
      <c r="BH40" s="461"/>
      <c r="BI40" s="461"/>
      <c r="BJ40" s="461"/>
      <c r="BK40" s="461"/>
      <c r="BL40" s="461"/>
      <c r="BM40" s="461"/>
      <c r="BN40" s="461"/>
      <c r="BO40" s="461"/>
      <c r="BP40" s="462"/>
    </row>
    <row r="41" spans="4:68" s="28" customFormat="1" ht="11.25" customHeight="1" x14ac:dyDescent="0.4">
      <c r="D41" s="424"/>
      <c r="E41" s="33"/>
      <c r="F41" s="447"/>
      <c r="G41" s="447"/>
      <c r="H41" s="447"/>
      <c r="I41" s="447"/>
      <c r="J41" s="447"/>
      <c r="K41" s="447"/>
      <c r="L41" s="447"/>
      <c r="M41" s="447"/>
      <c r="N41" s="447"/>
      <c r="O41" s="47"/>
      <c r="P41" s="431"/>
      <c r="Q41" s="432"/>
      <c r="R41" s="432"/>
      <c r="S41" s="432"/>
      <c r="T41" s="432"/>
      <c r="U41" s="432"/>
      <c r="V41" s="432"/>
      <c r="W41" s="458"/>
      <c r="X41" s="57"/>
      <c r="Y41" s="445" t="s">
        <v>80</v>
      </c>
      <c r="Z41" s="445"/>
      <c r="AA41" s="445"/>
      <c r="AB41" s="445"/>
      <c r="AC41" s="445"/>
      <c r="AD41" s="71"/>
      <c r="AE41" s="436" t="s">
        <v>71</v>
      </c>
      <c r="AF41" s="421"/>
      <c r="AG41" s="437" t="str">
        <f>IF(OR(データ入力!E13=5,データ入力!E13=6),IF(データ入力!E25="","",データ入力!E25),"")</f>
        <v/>
      </c>
      <c r="AH41" s="437"/>
      <c r="AI41" s="437"/>
      <c r="AJ41" s="437"/>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60"/>
    </row>
    <row r="42" spans="4:68" s="28" customFormat="1" ht="15" customHeight="1" x14ac:dyDescent="0.4">
      <c r="D42" s="424"/>
      <c r="E42" s="33"/>
      <c r="F42" s="447"/>
      <c r="G42" s="447"/>
      <c r="H42" s="447"/>
      <c r="I42" s="447"/>
      <c r="J42" s="447"/>
      <c r="K42" s="447"/>
      <c r="L42" s="447"/>
      <c r="M42" s="447"/>
      <c r="N42" s="447"/>
      <c r="O42" s="47"/>
      <c r="P42" s="431"/>
      <c r="Q42" s="432"/>
      <c r="R42" s="432"/>
      <c r="S42" s="432"/>
      <c r="T42" s="432"/>
      <c r="U42" s="432"/>
      <c r="V42" s="432"/>
      <c r="W42" s="458"/>
      <c r="X42" s="46"/>
      <c r="Y42" s="444"/>
      <c r="Z42" s="444"/>
      <c r="AA42" s="444"/>
      <c r="AB42" s="444"/>
      <c r="AC42" s="444"/>
      <c r="AD42" s="71"/>
      <c r="AE42" s="438" t="str">
        <f>IF(OR(データ入力!E13=5,データ入力!E13=6),IF(データ入力!E26="","",データ入力!E26),"")</f>
        <v/>
      </c>
      <c r="AF42" s="438"/>
      <c r="AG42" s="438"/>
      <c r="AH42" s="438"/>
      <c r="AI42" s="438"/>
      <c r="AJ42" s="438"/>
      <c r="AK42" s="438"/>
      <c r="AL42" s="438"/>
      <c r="AM42" s="438"/>
      <c r="AN42" s="438"/>
      <c r="AO42" s="438"/>
      <c r="AP42" s="438"/>
      <c r="AQ42" s="438"/>
      <c r="AR42" s="438"/>
      <c r="AS42" s="438"/>
      <c r="AT42" s="438"/>
      <c r="AU42" s="438"/>
      <c r="AV42" s="438"/>
      <c r="AW42" s="438"/>
      <c r="AX42" s="438"/>
      <c r="AY42" s="438"/>
      <c r="AZ42" s="438"/>
      <c r="BA42" s="438"/>
      <c r="BB42" s="438"/>
      <c r="BC42" s="438"/>
      <c r="BD42" s="438"/>
      <c r="BE42" s="438"/>
      <c r="BF42" s="438"/>
      <c r="BG42" s="438"/>
      <c r="BH42" s="438"/>
      <c r="BI42" s="438"/>
      <c r="BJ42" s="438"/>
      <c r="BK42" s="438"/>
      <c r="BL42" s="438"/>
      <c r="BM42" s="438"/>
      <c r="BN42" s="438"/>
      <c r="BO42" s="438"/>
      <c r="BP42" s="439"/>
    </row>
    <row r="43" spans="4:68" s="28" customFormat="1" ht="11.25" customHeight="1" x14ac:dyDescent="0.4">
      <c r="D43" s="424"/>
      <c r="E43" s="33"/>
      <c r="F43" s="447"/>
      <c r="G43" s="447"/>
      <c r="H43" s="447"/>
      <c r="I43" s="447"/>
      <c r="J43" s="447"/>
      <c r="K43" s="447"/>
      <c r="L43" s="447"/>
      <c r="M43" s="447"/>
      <c r="N43" s="447"/>
      <c r="O43" s="47"/>
      <c r="P43" s="433"/>
      <c r="Q43" s="434"/>
      <c r="R43" s="434"/>
      <c r="S43" s="434"/>
      <c r="T43" s="434"/>
      <c r="U43" s="434"/>
      <c r="V43" s="434"/>
      <c r="W43" s="459"/>
      <c r="X43" s="77"/>
      <c r="Y43" s="507"/>
      <c r="Z43" s="507"/>
      <c r="AA43" s="507"/>
      <c r="AB43" s="507"/>
      <c r="AC43" s="507"/>
      <c r="AD43" s="52"/>
      <c r="AE43" s="62"/>
      <c r="AF43" s="62"/>
      <c r="AG43" s="62"/>
      <c r="AH43" s="62"/>
      <c r="AI43" s="73"/>
      <c r="AJ43" s="62" t="s">
        <v>72</v>
      </c>
      <c r="AK43" s="440" t="str">
        <f>IF(OR(データ入力!E13=5,データ入力!E13=6),IF(データ入力!E27="","",データ入力!E27),"")</f>
        <v/>
      </c>
      <c r="AL43" s="440"/>
      <c r="AM43" s="440"/>
      <c r="AN43" s="440"/>
      <c r="AO43" s="62" t="s">
        <v>70</v>
      </c>
      <c r="AP43" s="435" t="str">
        <f>IF(OR(データ入力!E13=5,データ入力!E13=6),IF(データ入力!F27="","",データ入力!F27),"")</f>
        <v/>
      </c>
      <c r="AQ43" s="435"/>
      <c r="AR43" s="435"/>
      <c r="AS43" s="435"/>
      <c r="AT43" s="66" t="s">
        <v>73</v>
      </c>
      <c r="AU43" s="441" t="str">
        <f>IF(OR(データ入力!E13=5,データ入力!E13=6),IF(データ入力!G27="","",データ入力!G27),"")</f>
        <v/>
      </c>
      <c r="AV43" s="441"/>
      <c r="AW43" s="441"/>
      <c r="AX43" s="62"/>
      <c r="AY43" s="62"/>
      <c r="AZ43" s="62"/>
      <c r="BA43" s="62"/>
      <c r="BB43" s="62" t="s">
        <v>78</v>
      </c>
      <c r="BC43" s="440" t="str">
        <f>IF(OR(データ入力!E13=5,データ入力!E13=6),IF(データ入力!E28="","",データ入力!E28),"")</f>
        <v/>
      </c>
      <c r="BD43" s="440"/>
      <c r="BE43" s="440"/>
      <c r="BF43" s="440"/>
      <c r="BG43" s="62" t="s">
        <v>70</v>
      </c>
      <c r="BH43" s="435" t="str">
        <f>IF(OR(データ入力!E13=5,データ入力!E13=6),IF(データ入力!F28="","",データ入力!F28),"")</f>
        <v/>
      </c>
      <c r="BI43" s="435"/>
      <c r="BJ43" s="435"/>
      <c r="BK43" s="435"/>
      <c r="BL43" s="66" t="s">
        <v>73</v>
      </c>
      <c r="BM43" s="441" t="str">
        <f>IF(OR(データ入力!E13=5,データ入力!E13=6),IF(データ入力!G28="","",データ入力!G28),"")</f>
        <v/>
      </c>
      <c r="BN43" s="441"/>
      <c r="BO43" s="441"/>
      <c r="BP43" s="443"/>
    </row>
    <row r="44" spans="4:68" s="28" customFormat="1" ht="15" customHeight="1" x14ac:dyDescent="0.4">
      <c r="D44" s="424"/>
      <c r="E44" s="75"/>
      <c r="F44" s="447"/>
      <c r="G44" s="447"/>
      <c r="H44" s="447"/>
      <c r="I44" s="447"/>
      <c r="J44" s="447"/>
      <c r="K44" s="447"/>
      <c r="L44" s="447"/>
      <c r="M44" s="447"/>
      <c r="N44" s="447"/>
      <c r="O44" s="47"/>
      <c r="P44" s="429" t="s">
        <v>88</v>
      </c>
      <c r="Q44" s="430"/>
      <c r="R44" s="430"/>
      <c r="S44" s="430"/>
      <c r="T44" s="430"/>
      <c r="U44" s="430"/>
      <c r="V44" s="430"/>
      <c r="W44" s="457"/>
      <c r="X44" s="74"/>
      <c r="Y44" s="506" t="s">
        <v>79</v>
      </c>
      <c r="Z44" s="506"/>
      <c r="AA44" s="506"/>
      <c r="AB44" s="506"/>
      <c r="AC44" s="506"/>
      <c r="AD44" s="69"/>
      <c r="AE44" s="460" t="str">
        <f>IF(データ入力!E13=6,IF(データ入力!E29="","",データ入力!E29),"")</f>
        <v/>
      </c>
      <c r="AF44" s="461"/>
      <c r="AG44" s="461"/>
      <c r="AH44" s="461"/>
      <c r="AI44" s="461"/>
      <c r="AJ44" s="461"/>
      <c r="AK44" s="461"/>
      <c r="AL44" s="461"/>
      <c r="AM44" s="461"/>
      <c r="AN44" s="461"/>
      <c r="AO44" s="461"/>
      <c r="AP44" s="461"/>
      <c r="AQ44" s="461"/>
      <c r="AR44" s="461"/>
      <c r="AS44" s="461"/>
      <c r="AT44" s="461"/>
      <c r="AU44" s="461"/>
      <c r="AV44" s="461"/>
      <c r="AW44" s="461"/>
      <c r="AX44" s="461"/>
      <c r="AY44" s="461"/>
      <c r="AZ44" s="461"/>
      <c r="BA44" s="461"/>
      <c r="BB44" s="461"/>
      <c r="BC44" s="461"/>
      <c r="BD44" s="461"/>
      <c r="BE44" s="461"/>
      <c r="BF44" s="461"/>
      <c r="BG44" s="461"/>
      <c r="BH44" s="461"/>
      <c r="BI44" s="461"/>
      <c r="BJ44" s="461"/>
      <c r="BK44" s="461"/>
      <c r="BL44" s="461"/>
      <c r="BM44" s="461"/>
      <c r="BN44" s="461"/>
      <c r="BO44" s="461"/>
      <c r="BP44" s="462"/>
    </row>
    <row r="45" spans="4:68" s="28" customFormat="1" ht="11.25" customHeight="1" x14ac:dyDescent="0.4">
      <c r="D45" s="424"/>
      <c r="E45" s="33"/>
      <c r="F45" s="447"/>
      <c r="G45" s="447"/>
      <c r="H45" s="447"/>
      <c r="I45" s="447"/>
      <c r="J45" s="447"/>
      <c r="K45" s="447"/>
      <c r="L45" s="447"/>
      <c r="M45" s="447"/>
      <c r="N45" s="447"/>
      <c r="O45" s="47"/>
      <c r="P45" s="431"/>
      <c r="Q45" s="432"/>
      <c r="R45" s="432"/>
      <c r="S45" s="432"/>
      <c r="T45" s="432"/>
      <c r="U45" s="432"/>
      <c r="V45" s="432"/>
      <c r="W45" s="458"/>
      <c r="X45" s="57"/>
      <c r="Y45" s="445" t="s">
        <v>80</v>
      </c>
      <c r="Z45" s="445"/>
      <c r="AA45" s="445"/>
      <c r="AB45" s="445"/>
      <c r="AC45" s="445"/>
      <c r="AD45" s="71"/>
      <c r="AE45" s="436" t="s">
        <v>71</v>
      </c>
      <c r="AF45" s="421"/>
      <c r="AG45" s="437" t="str">
        <f>IF(データ入力!E13=6,IF(データ入力!E30="","",データ入力!E30),"")</f>
        <v/>
      </c>
      <c r="AH45" s="437"/>
      <c r="AI45" s="437"/>
      <c r="AJ45" s="437"/>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60"/>
    </row>
    <row r="46" spans="4:68" s="28" customFormat="1" ht="15" customHeight="1" x14ac:dyDescent="0.4">
      <c r="D46" s="424"/>
      <c r="E46" s="33"/>
      <c r="F46" s="447"/>
      <c r="G46" s="447"/>
      <c r="H46" s="447"/>
      <c r="I46" s="447"/>
      <c r="J46" s="447"/>
      <c r="K46" s="447"/>
      <c r="L46" s="447"/>
      <c r="M46" s="447"/>
      <c r="N46" s="447"/>
      <c r="O46" s="47"/>
      <c r="P46" s="431"/>
      <c r="Q46" s="432"/>
      <c r="R46" s="432"/>
      <c r="S46" s="432"/>
      <c r="T46" s="432"/>
      <c r="U46" s="432"/>
      <c r="V46" s="432"/>
      <c r="W46" s="458"/>
      <c r="X46" s="46"/>
      <c r="Y46" s="444"/>
      <c r="Z46" s="444"/>
      <c r="AA46" s="444"/>
      <c r="AB46" s="444"/>
      <c r="AC46" s="444"/>
      <c r="AD46" s="71"/>
      <c r="AE46" s="438" t="str">
        <f>IF(データ入力!E13=6,IF(データ入力!E31="","",データ入力!E31),"")</f>
        <v/>
      </c>
      <c r="AF46" s="438"/>
      <c r="AG46" s="438"/>
      <c r="AH46" s="438"/>
      <c r="AI46" s="438"/>
      <c r="AJ46" s="438"/>
      <c r="AK46" s="438"/>
      <c r="AL46" s="438"/>
      <c r="AM46" s="438"/>
      <c r="AN46" s="438"/>
      <c r="AO46" s="438"/>
      <c r="AP46" s="438"/>
      <c r="AQ46" s="438"/>
      <c r="AR46" s="438"/>
      <c r="AS46" s="438"/>
      <c r="AT46" s="438"/>
      <c r="AU46" s="438"/>
      <c r="AV46" s="438"/>
      <c r="AW46" s="438"/>
      <c r="AX46" s="438"/>
      <c r="AY46" s="438"/>
      <c r="AZ46" s="438"/>
      <c r="BA46" s="438"/>
      <c r="BB46" s="438"/>
      <c r="BC46" s="438"/>
      <c r="BD46" s="438"/>
      <c r="BE46" s="438"/>
      <c r="BF46" s="438"/>
      <c r="BG46" s="438"/>
      <c r="BH46" s="438"/>
      <c r="BI46" s="438"/>
      <c r="BJ46" s="438"/>
      <c r="BK46" s="438"/>
      <c r="BL46" s="438"/>
      <c r="BM46" s="438"/>
      <c r="BN46" s="438"/>
      <c r="BO46" s="438"/>
      <c r="BP46" s="439"/>
    </row>
    <row r="47" spans="4:68" s="28" customFormat="1" ht="11.25" customHeight="1" x14ac:dyDescent="0.4">
      <c r="D47" s="424"/>
      <c r="E47" s="33"/>
      <c r="F47" s="448"/>
      <c r="G47" s="448"/>
      <c r="H47" s="448"/>
      <c r="I47" s="448"/>
      <c r="J47" s="448"/>
      <c r="K47" s="448"/>
      <c r="L47" s="448"/>
      <c r="M47" s="448"/>
      <c r="N47" s="448"/>
      <c r="O47" s="47"/>
      <c r="P47" s="431"/>
      <c r="Q47" s="432"/>
      <c r="R47" s="432"/>
      <c r="S47" s="432"/>
      <c r="T47" s="432"/>
      <c r="U47" s="432"/>
      <c r="V47" s="432"/>
      <c r="W47" s="458"/>
      <c r="X47" s="46"/>
      <c r="Y47" s="507"/>
      <c r="Z47" s="507"/>
      <c r="AA47" s="507"/>
      <c r="AB47" s="507"/>
      <c r="AC47" s="507"/>
      <c r="AD47" s="71"/>
      <c r="AE47" s="29"/>
      <c r="AF47" s="29"/>
      <c r="AG47" s="29"/>
      <c r="AH47" s="29"/>
      <c r="AI47" s="78"/>
      <c r="AJ47" s="29" t="s">
        <v>72</v>
      </c>
      <c r="AK47" s="454" t="str">
        <f>IF(データ入力!E13=6,IF(データ入力!E32="","",データ入力!E32),"")</f>
        <v/>
      </c>
      <c r="AL47" s="454"/>
      <c r="AM47" s="454"/>
      <c r="AN47" s="454"/>
      <c r="AO47" s="29" t="s">
        <v>70</v>
      </c>
      <c r="AP47" s="455" t="str">
        <f>IF(データ入力!E13=6,IF(データ入力!F32="","",データ入力!F32),"")</f>
        <v/>
      </c>
      <c r="AQ47" s="455"/>
      <c r="AR47" s="455"/>
      <c r="AS47" s="455"/>
      <c r="AT47" s="79" t="s">
        <v>73</v>
      </c>
      <c r="AU47" s="456" t="str">
        <f>IF(データ入力!E13=6,IF(データ入力!G32="","",データ入力!G32),"")</f>
        <v/>
      </c>
      <c r="AV47" s="456"/>
      <c r="AW47" s="456"/>
      <c r="AX47" s="29"/>
      <c r="AY47" s="29"/>
      <c r="AZ47" s="29"/>
      <c r="BA47" s="29"/>
      <c r="BB47" s="29" t="s">
        <v>78</v>
      </c>
      <c r="BC47" s="440" t="str">
        <f>IF(データ入力!E13=6,IF(データ入力!E33="","",データ入力!E33),"")</f>
        <v/>
      </c>
      <c r="BD47" s="440"/>
      <c r="BE47" s="440"/>
      <c r="BF47" s="440"/>
      <c r="BG47" s="29" t="s">
        <v>70</v>
      </c>
      <c r="BH47" s="455" t="str">
        <f>IF(データ入力!E13=6,IF(データ入力!F33="","",データ入力!F33),"")</f>
        <v/>
      </c>
      <c r="BI47" s="455"/>
      <c r="BJ47" s="455"/>
      <c r="BK47" s="455"/>
      <c r="BL47" s="79" t="s">
        <v>73</v>
      </c>
      <c r="BM47" s="456" t="str">
        <f>IF(データ入力!E13=6,IF(データ入力!G33="","",データ入力!G33),"")</f>
        <v/>
      </c>
      <c r="BN47" s="456"/>
      <c r="BO47" s="456"/>
      <c r="BP47" s="471"/>
    </row>
    <row r="48" spans="4:68" s="28" customFormat="1" ht="15" customHeight="1" x14ac:dyDescent="0.4">
      <c r="D48" s="423">
        <v>7</v>
      </c>
      <c r="E48" s="59"/>
      <c r="F48" s="446" t="s">
        <v>91</v>
      </c>
      <c r="G48" s="446"/>
      <c r="H48" s="446"/>
      <c r="I48" s="446"/>
      <c r="J48" s="446"/>
      <c r="K48" s="446"/>
      <c r="L48" s="64"/>
      <c r="M48" s="429" t="str">
        <f>IF(データ入力!E34="","昭和"&amp;CHAR(10)&amp;"平成"&amp;CHAR(10)&amp;"令和",データ入力!N34)</f>
        <v>昭和
平成
令和</v>
      </c>
      <c r="N48" s="430"/>
      <c r="O48" s="430"/>
      <c r="P48" s="430"/>
      <c r="Q48" s="430"/>
      <c r="R48" s="421" t="str">
        <f>IF(データ入力!E34="","",データ入力!O34)</f>
        <v/>
      </c>
      <c r="S48" s="421"/>
      <c r="T48" s="426" t="s">
        <v>94</v>
      </c>
      <c r="U48" s="426"/>
      <c r="V48" s="421" t="str">
        <f>IF(データ入力!E34="","",データ入力!P34)</f>
        <v/>
      </c>
      <c r="W48" s="421"/>
      <c r="X48" s="421"/>
      <c r="Y48" s="421"/>
      <c r="Z48" s="426" t="s">
        <v>95</v>
      </c>
      <c r="AA48" s="426"/>
      <c r="AB48" s="421" t="str">
        <f>IF(データ入力!E34="","",データ入力!Q34)</f>
        <v/>
      </c>
      <c r="AC48" s="421"/>
      <c r="AD48" s="421"/>
      <c r="AE48" s="421"/>
      <c r="AF48" s="426" t="s">
        <v>96</v>
      </c>
      <c r="AG48" s="426"/>
      <c r="AH48" s="59"/>
      <c r="AI48" s="501" t="str">
        <f>IF(データ入力!E35="","",データ入力!E35)</f>
        <v/>
      </c>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91"/>
      <c r="BK48" s="430" t="str">
        <f>IF(データ入力!E36="","卒業"&amp;CHAR(10)&amp;"修了",データ入力!E36)</f>
        <v>卒業
修了</v>
      </c>
      <c r="BL48" s="430"/>
      <c r="BM48" s="430"/>
      <c r="BN48" s="430"/>
      <c r="BO48" s="67"/>
      <c r="BP48" s="60"/>
    </row>
    <row r="49" spans="1:71" s="28" customFormat="1" ht="15" customHeight="1" x14ac:dyDescent="0.4">
      <c r="D49" s="424"/>
      <c r="F49" s="447"/>
      <c r="G49" s="447"/>
      <c r="H49" s="447"/>
      <c r="I49" s="447"/>
      <c r="J49" s="447"/>
      <c r="K49" s="447"/>
      <c r="L49" s="71"/>
      <c r="M49" s="431"/>
      <c r="N49" s="432"/>
      <c r="O49" s="432"/>
      <c r="P49" s="432"/>
      <c r="Q49" s="432"/>
      <c r="R49" s="463"/>
      <c r="S49" s="463"/>
      <c r="T49" s="455"/>
      <c r="U49" s="455"/>
      <c r="V49" s="463"/>
      <c r="W49" s="463"/>
      <c r="X49" s="463"/>
      <c r="Y49" s="463"/>
      <c r="Z49" s="455"/>
      <c r="AA49" s="455"/>
      <c r="AB49" s="463"/>
      <c r="AC49" s="463"/>
      <c r="AD49" s="463"/>
      <c r="AE49" s="463"/>
      <c r="AF49" s="455"/>
      <c r="AG49" s="455"/>
      <c r="AI49" s="502"/>
      <c r="AJ49" s="502"/>
      <c r="AK49" s="502"/>
      <c r="AL49" s="502"/>
      <c r="AM49" s="502"/>
      <c r="AN49" s="502"/>
      <c r="AO49" s="502"/>
      <c r="AP49" s="502"/>
      <c r="AQ49" s="502"/>
      <c r="AR49" s="502"/>
      <c r="AS49" s="502"/>
      <c r="AT49" s="502"/>
      <c r="AU49" s="502"/>
      <c r="AV49" s="502"/>
      <c r="AW49" s="502"/>
      <c r="AX49" s="502"/>
      <c r="AY49" s="502"/>
      <c r="AZ49" s="502"/>
      <c r="BA49" s="502"/>
      <c r="BB49" s="502"/>
      <c r="BC49" s="502"/>
      <c r="BD49" s="502"/>
      <c r="BE49" s="502"/>
      <c r="BF49" s="502"/>
      <c r="BG49" s="502"/>
      <c r="BH49" s="502"/>
      <c r="BI49" s="502"/>
      <c r="BJ49" s="80"/>
      <c r="BK49" s="432"/>
      <c r="BL49" s="432"/>
      <c r="BM49" s="432"/>
      <c r="BN49" s="432"/>
      <c r="BO49" s="75"/>
      <c r="BP49" s="49"/>
    </row>
    <row r="50" spans="1:71" s="28" customFormat="1" ht="15" customHeight="1" x14ac:dyDescent="0.4">
      <c r="D50" s="451"/>
      <c r="E50" s="51"/>
      <c r="F50" s="448"/>
      <c r="G50" s="448"/>
      <c r="H50" s="448"/>
      <c r="I50" s="448"/>
      <c r="J50" s="448"/>
      <c r="K50" s="448"/>
      <c r="L50" s="52"/>
      <c r="M50" s="433"/>
      <c r="N50" s="434"/>
      <c r="O50" s="434"/>
      <c r="P50" s="434"/>
      <c r="Q50" s="434"/>
      <c r="R50" s="425"/>
      <c r="S50" s="425"/>
      <c r="T50" s="435"/>
      <c r="U50" s="435"/>
      <c r="V50" s="425"/>
      <c r="W50" s="425"/>
      <c r="X50" s="425"/>
      <c r="Y50" s="425"/>
      <c r="Z50" s="435"/>
      <c r="AA50" s="435"/>
      <c r="AB50" s="425"/>
      <c r="AC50" s="425"/>
      <c r="AD50" s="425"/>
      <c r="AE50" s="425"/>
      <c r="AF50" s="435"/>
      <c r="AG50" s="435"/>
      <c r="AH50" s="51"/>
      <c r="AI50" s="503"/>
      <c r="AJ50" s="503"/>
      <c r="AK50" s="503"/>
      <c r="AL50" s="503"/>
      <c r="AM50" s="503"/>
      <c r="AN50" s="503"/>
      <c r="AO50" s="503"/>
      <c r="AP50" s="503"/>
      <c r="AQ50" s="503"/>
      <c r="AR50" s="503"/>
      <c r="AS50" s="503"/>
      <c r="AT50" s="503"/>
      <c r="AU50" s="503"/>
      <c r="AV50" s="503"/>
      <c r="AW50" s="503"/>
      <c r="AX50" s="503"/>
      <c r="AY50" s="503"/>
      <c r="AZ50" s="503"/>
      <c r="BA50" s="503"/>
      <c r="BB50" s="503"/>
      <c r="BC50" s="503"/>
      <c r="BD50" s="503"/>
      <c r="BE50" s="503"/>
      <c r="BF50" s="503"/>
      <c r="BG50" s="503"/>
      <c r="BH50" s="503"/>
      <c r="BI50" s="503"/>
      <c r="BJ50" s="93"/>
      <c r="BK50" s="434"/>
      <c r="BL50" s="434"/>
      <c r="BM50" s="434"/>
      <c r="BN50" s="434"/>
      <c r="BO50" s="76"/>
      <c r="BP50" s="55"/>
    </row>
    <row r="51" spans="1:71" s="28" customFormat="1" ht="18.75" customHeight="1" x14ac:dyDescent="0.4">
      <c r="D51" s="423">
        <v>8</v>
      </c>
      <c r="E51" s="59"/>
      <c r="F51" s="446" t="s">
        <v>92</v>
      </c>
      <c r="G51" s="446"/>
      <c r="H51" s="446"/>
      <c r="I51" s="446"/>
      <c r="J51" s="446"/>
      <c r="K51" s="446"/>
      <c r="L51" s="64"/>
      <c r="M51" s="429" t="str">
        <f>IF(OR(データ入力!E37="",データ入力!E37=3,データ入力!E37=4,データ入力!E37=5,データ入力!E37=6,データ入力!E37=7,データ入力!E44=""),"昭和"&amp;CHAR(10)&amp;"平成"&amp;CHAR(10)&amp;"令和",IF(OR(データ入力!E37=1,データ入力!E37=2),データ入力!N44,""))</f>
        <v>昭和
平成
令和</v>
      </c>
      <c r="N51" s="430"/>
      <c r="O51" s="426"/>
      <c r="P51" s="426"/>
      <c r="Q51" s="426"/>
      <c r="R51" s="421" t="str">
        <f>IF(OR(データ入力!E37=1,データ入力!E37=2),IF(データ入力!E44="","",データ入力!O44),"")</f>
        <v/>
      </c>
      <c r="S51" s="421"/>
      <c r="T51" s="426" t="s">
        <v>94</v>
      </c>
      <c r="U51" s="426"/>
      <c r="V51" s="421" t="str">
        <f>IF(OR(データ入力!E37=1,データ入力!E37=2),IF(データ入力!E44="","",データ入力!P44),"")</f>
        <v/>
      </c>
      <c r="W51" s="421"/>
      <c r="X51" s="421"/>
      <c r="Y51" s="421"/>
      <c r="Z51" s="426" t="s">
        <v>97</v>
      </c>
      <c r="AA51" s="426"/>
      <c r="AB51" s="421" t="str">
        <f>IF(OR(データ入力!E37=1,データ入力!E37=2),IF(データ入力!E44="","",データ入力!Q44),"")</f>
        <v/>
      </c>
      <c r="AC51" s="421"/>
      <c r="AD51" s="421"/>
      <c r="AE51" s="421"/>
      <c r="AF51" s="426" t="s">
        <v>96</v>
      </c>
      <c r="AG51" s="426"/>
      <c r="AH51" s="59"/>
      <c r="AI51" s="488" t="str">
        <f>IF(データ入力!E37=1,"税理士試験合格",IF(データ入力!E37=2,"税理士試験免除","税理士試験合格・税理士試験免除"))</f>
        <v>税理士試験合格・税理士試験免除</v>
      </c>
      <c r="AJ51" s="488"/>
      <c r="AK51" s="488"/>
      <c r="AL51" s="488"/>
      <c r="AM51" s="488"/>
      <c r="AN51" s="488"/>
      <c r="AO51" s="488"/>
      <c r="AP51" s="488"/>
      <c r="AQ51" s="488"/>
      <c r="AR51" s="488"/>
      <c r="AS51" s="488"/>
      <c r="AT51" s="488"/>
      <c r="AU51" s="488"/>
      <c r="AV51" s="488"/>
      <c r="AW51" s="488"/>
      <c r="AX51" s="488"/>
      <c r="AY51" s="488"/>
      <c r="AZ51" s="488"/>
      <c r="BA51" s="488"/>
      <c r="BB51" s="488"/>
      <c r="BC51" s="488"/>
      <c r="BD51" s="488"/>
      <c r="BE51" s="488"/>
      <c r="BF51" s="59"/>
      <c r="BG51" s="488" t="s">
        <v>99</v>
      </c>
      <c r="BH51" s="488"/>
      <c r="BI51" s="426" t="str">
        <f>IF(OR(データ入力!E37=1,データ入力!E37=2),IF(データ入力!E45="","",データ入力!E45),"")</f>
        <v/>
      </c>
      <c r="BJ51" s="426"/>
      <c r="BK51" s="426"/>
      <c r="BL51" s="426"/>
      <c r="BM51" s="426"/>
      <c r="BN51" s="488" t="s">
        <v>98</v>
      </c>
      <c r="BO51" s="488"/>
      <c r="BP51" s="60"/>
    </row>
    <row r="52" spans="1:71" s="28" customFormat="1" ht="18.75" customHeight="1" x14ac:dyDescent="0.4">
      <c r="D52" s="424"/>
      <c r="F52" s="447"/>
      <c r="G52" s="447"/>
      <c r="H52" s="447"/>
      <c r="I52" s="447"/>
      <c r="J52" s="447"/>
      <c r="K52" s="447"/>
      <c r="L52" s="71"/>
      <c r="M52" s="442"/>
      <c r="N52" s="435"/>
      <c r="O52" s="435"/>
      <c r="P52" s="435"/>
      <c r="Q52" s="435"/>
      <c r="R52" s="425"/>
      <c r="S52" s="425"/>
      <c r="T52" s="435"/>
      <c r="U52" s="435"/>
      <c r="V52" s="425"/>
      <c r="W52" s="425"/>
      <c r="X52" s="425"/>
      <c r="Y52" s="425"/>
      <c r="Z52" s="435"/>
      <c r="AA52" s="435"/>
      <c r="AB52" s="425"/>
      <c r="AC52" s="425"/>
      <c r="AD52" s="425"/>
      <c r="AE52" s="425"/>
      <c r="AF52" s="435"/>
      <c r="AG52" s="435"/>
      <c r="AH52" s="51"/>
      <c r="AI52" s="489"/>
      <c r="AJ52" s="489"/>
      <c r="AK52" s="489"/>
      <c r="AL52" s="489"/>
      <c r="AM52" s="489"/>
      <c r="AN52" s="489"/>
      <c r="AO52" s="489"/>
      <c r="AP52" s="489"/>
      <c r="AQ52" s="489"/>
      <c r="AR52" s="489"/>
      <c r="AS52" s="489"/>
      <c r="AT52" s="489"/>
      <c r="AU52" s="489"/>
      <c r="AV52" s="489"/>
      <c r="AW52" s="489"/>
      <c r="AX52" s="489"/>
      <c r="AY52" s="489"/>
      <c r="AZ52" s="489"/>
      <c r="BA52" s="489"/>
      <c r="BB52" s="489"/>
      <c r="BC52" s="489"/>
      <c r="BD52" s="489"/>
      <c r="BE52" s="489"/>
      <c r="BF52" s="51"/>
      <c r="BG52" s="489"/>
      <c r="BH52" s="489"/>
      <c r="BI52" s="435"/>
      <c r="BJ52" s="435"/>
      <c r="BK52" s="435"/>
      <c r="BL52" s="435"/>
      <c r="BM52" s="435"/>
      <c r="BN52" s="489"/>
      <c r="BO52" s="489"/>
      <c r="BP52" s="55"/>
    </row>
    <row r="53" spans="1:71" s="28" customFormat="1" ht="18.75" customHeight="1" x14ac:dyDescent="0.4">
      <c r="D53" s="424"/>
      <c r="F53" s="447"/>
      <c r="G53" s="447"/>
      <c r="H53" s="447"/>
      <c r="I53" s="447"/>
      <c r="J53" s="447"/>
      <c r="K53" s="447"/>
      <c r="L53" s="71"/>
      <c r="M53" s="429" t="str">
        <f>IF(OR(データ入力!E37="",データ入力!E37=1,データ入力!E37=2,データ入力!E37=7,データ入力!E44=""),"昭和"&amp;CHAR(10)&amp;"平成"&amp;CHAR(10)&amp;"令和",IF(OR(データ入力!E37=3,データ入力!E37=4,データ入力!E37=5,データ入力!E37=6),データ入力!N44,""))</f>
        <v>昭和
平成
令和</v>
      </c>
      <c r="N53" s="430"/>
      <c r="O53" s="426"/>
      <c r="P53" s="426"/>
      <c r="Q53" s="426"/>
      <c r="R53" s="421" t="str">
        <f>IF(OR(データ入力!E37=3,データ入力!E37=4,データ入力!E37=5,データ入力!E37=6),IF(データ入力!E44="","",データ入力!O44),"")</f>
        <v/>
      </c>
      <c r="S53" s="421"/>
      <c r="T53" s="426" t="s">
        <v>94</v>
      </c>
      <c r="U53" s="426"/>
      <c r="V53" s="421" t="str">
        <f>IF(OR(データ入力!E37=3,データ入力!E37=4,データ入力!E37=5,データ入力!E37=6),IF(データ入力!E44="","",データ入力!P44),"")</f>
        <v/>
      </c>
      <c r="W53" s="421"/>
      <c r="X53" s="421"/>
      <c r="Y53" s="421"/>
      <c r="Z53" s="426" t="s">
        <v>97</v>
      </c>
      <c r="AA53" s="426"/>
      <c r="AB53" s="421" t="str">
        <f>IF(OR(データ入力!E37=3,データ入力!E37=4,データ入力!E37=5,データ入力!E37=6),IF(データ入力!E44="","",データ入力!Q44),"")</f>
        <v/>
      </c>
      <c r="AC53" s="421"/>
      <c r="AD53" s="421"/>
      <c r="AE53" s="421"/>
      <c r="AF53" s="426" t="s">
        <v>96</v>
      </c>
      <c r="AG53" s="426"/>
      <c r="AH53" s="217" t="str">
        <f>IF(OR(データ入力!E37=3,データ入力!E37=4,データ入力!E37=5,データ入力!E37=6),"表示","非表示")</f>
        <v>非表示</v>
      </c>
      <c r="AI53" s="488" t="str">
        <f>IF(データ入力!E37=3,"弁護士",IF(データ入力!E37=4,"弁護士となる資格を有する者",IF(データ入力!E37=5,"公認会計士",IF(データ入力!E37=6,"公認会計士となる資格を有する者",""))))</f>
        <v/>
      </c>
      <c r="AJ53" s="488"/>
      <c r="AK53" s="488"/>
      <c r="AL53" s="488"/>
      <c r="AM53" s="488"/>
      <c r="AN53" s="488"/>
      <c r="AO53" s="488"/>
      <c r="AP53" s="488"/>
      <c r="AQ53" s="488"/>
      <c r="AR53" s="488"/>
      <c r="AS53" s="488"/>
      <c r="AT53" s="488"/>
      <c r="AU53" s="488"/>
      <c r="AV53" s="488"/>
      <c r="AW53" s="488"/>
      <c r="AX53" s="488"/>
      <c r="AY53" s="488"/>
      <c r="AZ53" s="488"/>
      <c r="BA53" s="488"/>
      <c r="BB53" s="488"/>
      <c r="BC53" s="488"/>
      <c r="BD53" s="488"/>
      <c r="BE53" s="488"/>
      <c r="BF53" s="59"/>
      <c r="BG53" s="488" t="s">
        <v>99</v>
      </c>
      <c r="BH53" s="488"/>
      <c r="BI53" s="426" t="str">
        <f>IF(OR(データ入力!E37=3,データ入力!E37=4,データ入力!E37=5,データ入力!E37=6),IF(データ入力!E45="","",データ入力!E45),"")</f>
        <v/>
      </c>
      <c r="BJ53" s="426"/>
      <c r="BK53" s="426"/>
      <c r="BL53" s="426"/>
      <c r="BM53" s="426"/>
      <c r="BN53" s="488" t="s">
        <v>98</v>
      </c>
      <c r="BO53" s="488"/>
      <c r="BP53" s="60"/>
    </row>
    <row r="54" spans="1:71" s="28" customFormat="1" ht="18.75" customHeight="1" x14ac:dyDescent="0.4">
      <c r="D54" s="424"/>
      <c r="F54" s="447"/>
      <c r="G54" s="447"/>
      <c r="H54" s="447"/>
      <c r="I54" s="447"/>
      <c r="J54" s="447"/>
      <c r="K54" s="447"/>
      <c r="L54" s="71"/>
      <c r="M54" s="442"/>
      <c r="N54" s="435"/>
      <c r="O54" s="435"/>
      <c r="P54" s="435"/>
      <c r="Q54" s="435"/>
      <c r="R54" s="425"/>
      <c r="S54" s="425"/>
      <c r="T54" s="435"/>
      <c r="U54" s="435"/>
      <c r="V54" s="425"/>
      <c r="W54" s="425"/>
      <c r="X54" s="425"/>
      <c r="Y54" s="425"/>
      <c r="Z54" s="435"/>
      <c r="AA54" s="435"/>
      <c r="AB54" s="425"/>
      <c r="AC54" s="425"/>
      <c r="AD54" s="425"/>
      <c r="AE54" s="425"/>
      <c r="AF54" s="435"/>
      <c r="AG54" s="435"/>
      <c r="AH54" s="51"/>
      <c r="AI54" s="489"/>
      <c r="AJ54" s="489"/>
      <c r="AK54" s="489"/>
      <c r="AL54" s="489"/>
      <c r="AM54" s="489"/>
      <c r="AN54" s="489"/>
      <c r="AO54" s="489"/>
      <c r="AP54" s="489"/>
      <c r="AQ54" s="489"/>
      <c r="AR54" s="489"/>
      <c r="AS54" s="489"/>
      <c r="AT54" s="489"/>
      <c r="AU54" s="489"/>
      <c r="AV54" s="489"/>
      <c r="AW54" s="489"/>
      <c r="AX54" s="489"/>
      <c r="AY54" s="489"/>
      <c r="AZ54" s="489"/>
      <c r="BA54" s="489"/>
      <c r="BB54" s="489"/>
      <c r="BC54" s="489"/>
      <c r="BD54" s="489"/>
      <c r="BE54" s="489"/>
      <c r="BF54" s="51"/>
      <c r="BG54" s="489"/>
      <c r="BH54" s="489"/>
      <c r="BI54" s="435"/>
      <c r="BJ54" s="435"/>
      <c r="BK54" s="435"/>
      <c r="BL54" s="435"/>
      <c r="BM54" s="435"/>
      <c r="BN54" s="489"/>
      <c r="BO54" s="489"/>
      <c r="BP54" s="55"/>
    </row>
    <row r="55" spans="1:71" s="28" customFormat="1" ht="18.75" customHeight="1" x14ac:dyDescent="0.4">
      <c r="D55" s="424"/>
      <c r="F55" s="447"/>
      <c r="G55" s="447"/>
      <c r="H55" s="447"/>
      <c r="I55" s="447"/>
      <c r="J55" s="447"/>
      <c r="K55" s="447"/>
      <c r="L55" s="71"/>
      <c r="M55" s="429" t="str">
        <f>IF(OR(データ入力!E37="",データ入力!E37=1,データ入力!E37=2,データ入力!E37=3,データ入力!E37=4,データ入力!E37=5,データ入力!E37=6,データ入力!E44=""),"昭和"&amp;CHAR(10)&amp;"平成"&amp;CHAR(10)&amp;"令和",IF(データ入力!E37=7,データ入力!N44,""))</f>
        <v>昭和
平成
令和</v>
      </c>
      <c r="N55" s="430"/>
      <c r="O55" s="426"/>
      <c r="P55" s="426"/>
      <c r="Q55" s="426"/>
      <c r="R55" s="421" t="str">
        <f>IF(データ入力!E37=7,IF(データ入力!E44="","",データ入力!O44),"")</f>
        <v/>
      </c>
      <c r="S55" s="421"/>
      <c r="T55" s="426" t="s">
        <v>94</v>
      </c>
      <c r="U55" s="426"/>
      <c r="V55" s="421" t="str">
        <f>IF(データ入力!E37=7,IF(データ入力!E44="","",データ入力!P44),"")</f>
        <v/>
      </c>
      <c r="W55" s="421"/>
      <c r="X55" s="421"/>
      <c r="Y55" s="421"/>
      <c r="Z55" s="426" t="s">
        <v>97</v>
      </c>
      <c r="AA55" s="426"/>
      <c r="AB55" s="421" t="str">
        <f>IF(データ入力!E37=7,IF(データ入力!E44="","",データ入力!Q44),"")</f>
        <v/>
      </c>
      <c r="AC55" s="421"/>
      <c r="AD55" s="421"/>
      <c r="AE55" s="421"/>
      <c r="AF55" s="426" t="s">
        <v>96</v>
      </c>
      <c r="AG55" s="426"/>
      <c r="AH55" s="59"/>
      <c r="AI55" s="488" t="str">
        <f>IF(データ入力!E37=7,IF(データ入力!G43="","",データ入力!G43),"")</f>
        <v/>
      </c>
      <c r="AJ55" s="488"/>
      <c r="AK55" s="488"/>
      <c r="AL55" s="488"/>
      <c r="AM55" s="488"/>
      <c r="AN55" s="488"/>
      <c r="AO55" s="488"/>
      <c r="AP55" s="488"/>
      <c r="AQ55" s="488"/>
      <c r="AR55" s="488"/>
      <c r="AS55" s="488"/>
      <c r="AT55" s="488"/>
      <c r="AU55" s="488"/>
      <c r="AV55" s="488"/>
      <c r="AW55" s="488"/>
      <c r="AX55" s="488"/>
      <c r="AY55" s="488"/>
      <c r="AZ55" s="488"/>
      <c r="BA55" s="488"/>
      <c r="BB55" s="488"/>
      <c r="BC55" s="488"/>
      <c r="BD55" s="488"/>
      <c r="BE55" s="488"/>
      <c r="BF55" s="59"/>
      <c r="BG55" s="488" t="s">
        <v>99</v>
      </c>
      <c r="BH55" s="488"/>
      <c r="BI55" s="426" t="str">
        <f>IF(データ入力!E37=7,IF(データ入力!E45="","",データ入力!E45),"")</f>
        <v/>
      </c>
      <c r="BJ55" s="426"/>
      <c r="BK55" s="426"/>
      <c r="BL55" s="426"/>
      <c r="BM55" s="426"/>
      <c r="BN55" s="488" t="s">
        <v>98</v>
      </c>
      <c r="BO55" s="488"/>
      <c r="BP55" s="60"/>
    </row>
    <row r="56" spans="1:71" s="28" customFormat="1" ht="18.75" customHeight="1" x14ac:dyDescent="0.4">
      <c r="D56" s="452"/>
      <c r="E56" s="81"/>
      <c r="F56" s="504"/>
      <c r="G56" s="504"/>
      <c r="H56" s="504"/>
      <c r="I56" s="504"/>
      <c r="J56" s="504"/>
      <c r="K56" s="504"/>
      <c r="L56" s="82"/>
      <c r="M56" s="453"/>
      <c r="N56" s="427"/>
      <c r="O56" s="427"/>
      <c r="P56" s="427"/>
      <c r="Q56" s="427"/>
      <c r="R56" s="422"/>
      <c r="S56" s="422"/>
      <c r="T56" s="427"/>
      <c r="U56" s="427"/>
      <c r="V56" s="422"/>
      <c r="W56" s="422"/>
      <c r="X56" s="422"/>
      <c r="Y56" s="422"/>
      <c r="Z56" s="427"/>
      <c r="AA56" s="427"/>
      <c r="AB56" s="422"/>
      <c r="AC56" s="422"/>
      <c r="AD56" s="422"/>
      <c r="AE56" s="422"/>
      <c r="AF56" s="427"/>
      <c r="AG56" s="427"/>
      <c r="AH56" s="81"/>
      <c r="AI56" s="490"/>
      <c r="AJ56" s="490"/>
      <c r="AK56" s="490"/>
      <c r="AL56" s="490"/>
      <c r="AM56" s="490"/>
      <c r="AN56" s="490"/>
      <c r="AO56" s="490"/>
      <c r="AP56" s="490"/>
      <c r="AQ56" s="490"/>
      <c r="AR56" s="490"/>
      <c r="AS56" s="490"/>
      <c r="AT56" s="490"/>
      <c r="AU56" s="490"/>
      <c r="AV56" s="490"/>
      <c r="AW56" s="490"/>
      <c r="AX56" s="490"/>
      <c r="AY56" s="490"/>
      <c r="AZ56" s="490"/>
      <c r="BA56" s="490"/>
      <c r="BB56" s="490"/>
      <c r="BC56" s="490"/>
      <c r="BD56" s="490"/>
      <c r="BE56" s="490"/>
      <c r="BF56" s="81"/>
      <c r="BG56" s="490"/>
      <c r="BH56" s="490"/>
      <c r="BI56" s="427"/>
      <c r="BJ56" s="427"/>
      <c r="BK56" s="427"/>
      <c r="BL56" s="427"/>
      <c r="BM56" s="427"/>
      <c r="BN56" s="490"/>
      <c r="BO56" s="490"/>
      <c r="BP56" s="85"/>
    </row>
    <row r="57" spans="1:71" s="28" customFormat="1" ht="15" customHeight="1" x14ac:dyDescent="0.4">
      <c r="A57" s="30"/>
      <c r="B57" s="30"/>
      <c r="C57" s="30"/>
      <c r="D57" s="30"/>
      <c r="E57" s="481"/>
      <c r="F57" s="481"/>
      <c r="G57" s="481"/>
      <c r="H57" s="30"/>
      <c r="I57" s="30"/>
      <c r="J57" s="30"/>
      <c r="K57" s="481"/>
      <c r="L57" s="481"/>
      <c r="M57" s="481"/>
      <c r="N57" s="481"/>
      <c r="O57" s="481"/>
      <c r="P57" s="481"/>
      <c r="Q57" s="481"/>
      <c r="R57" s="30"/>
      <c r="S57" s="481"/>
      <c r="T57" s="481"/>
      <c r="U57" s="481"/>
      <c r="V57" s="481"/>
      <c r="W57" s="481"/>
      <c r="X57" s="481"/>
      <c r="Y57" s="481"/>
      <c r="Z57" s="499"/>
      <c r="AA57" s="499"/>
      <c r="AB57" s="481"/>
      <c r="AC57" s="481"/>
      <c r="AD57" s="481"/>
      <c r="AE57" s="481"/>
      <c r="AF57" s="481"/>
      <c r="AG57" s="481"/>
      <c r="AH57" s="481"/>
      <c r="AI57" s="30"/>
      <c r="AJ57" s="30"/>
      <c r="AK57" s="30"/>
      <c r="AL57" s="30"/>
      <c r="AM57" s="30"/>
      <c r="AN57" s="30"/>
      <c r="AO57" s="481"/>
      <c r="AP57" s="481"/>
      <c r="AQ57" s="30"/>
      <c r="AR57" s="30"/>
      <c r="AS57" s="481"/>
      <c r="AT57" s="481"/>
      <c r="AU57" s="481"/>
      <c r="AV57" s="481"/>
      <c r="AW57" s="30"/>
      <c r="AX57" s="30"/>
      <c r="AY57" s="30"/>
      <c r="AZ57" s="30"/>
      <c r="BA57" s="499"/>
      <c r="BB57" s="499"/>
      <c r="BC57" s="499"/>
      <c r="BD57" s="499"/>
      <c r="BE57" s="30"/>
      <c r="BF57" s="30"/>
      <c r="BG57" s="481"/>
      <c r="BH57" s="481"/>
      <c r="BI57" s="30"/>
      <c r="BJ57" s="30"/>
      <c r="BK57" s="481"/>
      <c r="BL57" s="481"/>
      <c r="BM57" s="481"/>
      <c r="BN57" s="481"/>
      <c r="BO57" s="481"/>
      <c r="BP57" s="481"/>
      <c r="BQ57" s="428" t="s">
        <v>93</v>
      </c>
      <c r="BR57" s="428"/>
      <c r="BS57" s="428"/>
    </row>
    <row r="58" spans="1:71" s="28" customFormat="1" ht="15" customHeight="1" x14ac:dyDescent="0.4"/>
    <row r="59" spans="1:71" s="28" customFormat="1" ht="15" customHeight="1" x14ac:dyDescent="0.4"/>
    <row r="60" spans="1:71" s="28" customFormat="1" ht="15" customHeight="1" x14ac:dyDescent="0.4"/>
    <row r="61" spans="1:71" s="28" customFormat="1" ht="15" customHeight="1" x14ac:dyDescent="0.4"/>
    <row r="62" spans="1:71" s="28" customFormat="1" ht="15" customHeight="1" x14ac:dyDescent="0.4"/>
    <row r="63" spans="1:71" s="28" customFormat="1" ht="15" customHeight="1" x14ac:dyDescent="0.4"/>
    <row r="64" spans="1:71" s="28" customFormat="1" ht="15" customHeight="1" x14ac:dyDescent="0.4"/>
    <row r="65" s="28" customFormat="1" ht="15" customHeight="1" x14ac:dyDescent="0.4"/>
    <row r="66" s="28" customFormat="1" ht="15" customHeight="1" x14ac:dyDescent="0.4"/>
    <row r="67" s="28" customFormat="1" ht="15" customHeight="1" x14ac:dyDescent="0.4"/>
    <row r="68" s="28" customFormat="1" ht="15" customHeight="1" x14ac:dyDescent="0.4"/>
    <row r="69" s="28" customFormat="1" ht="15" customHeight="1" x14ac:dyDescent="0.4"/>
    <row r="70" s="28" customFormat="1" ht="15" customHeight="1" x14ac:dyDescent="0.4"/>
    <row r="71" s="28" customFormat="1" ht="15" customHeight="1" x14ac:dyDescent="0.4"/>
    <row r="72" s="28" customFormat="1" ht="15" customHeight="1" x14ac:dyDescent="0.4"/>
    <row r="73" s="28" customFormat="1" ht="15" customHeight="1" x14ac:dyDescent="0.4"/>
    <row r="74" s="28" customFormat="1" ht="15" customHeight="1" x14ac:dyDescent="0.4"/>
    <row r="75" s="28" customFormat="1" ht="15" customHeight="1" x14ac:dyDescent="0.4"/>
    <row r="76" s="28" customFormat="1" ht="15" customHeight="1" x14ac:dyDescent="0.4"/>
    <row r="77" s="28" customFormat="1" ht="15" customHeight="1" x14ac:dyDescent="0.4"/>
    <row r="78" s="28" customFormat="1" ht="15" customHeight="1" x14ac:dyDescent="0.4"/>
    <row r="79" s="28" customFormat="1" ht="15" customHeight="1" x14ac:dyDescent="0.4"/>
    <row r="80" s="28" customFormat="1" ht="15" customHeight="1" x14ac:dyDescent="0.4"/>
    <row r="81" s="28" customFormat="1" ht="15" customHeight="1" x14ac:dyDescent="0.4"/>
    <row r="82" s="28" customFormat="1" ht="15" customHeight="1" x14ac:dyDescent="0.4"/>
    <row r="83" s="28" customFormat="1" ht="15" customHeight="1" x14ac:dyDescent="0.4"/>
    <row r="84" s="28" customFormat="1" ht="15" customHeight="1" x14ac:dyDescent="0.4"/>
    <row r="85" s="28" customFormat="1" ht="15" customHeight="1" x14ac:dyDescent="0.4"/>
    <row r="86" s="28" customFormat="1" ht="15" customHeight="1" x14ac:dyDescent="0.4"/>
    <row r="87" s="28" customFormat="1" ht="15" customHeight="1" x14ac:dyDescent="0.4"/>
    <row r="88" s="28" customFormat="1" ht="15" customHeight="1" x14ac:dyDescent="0.4"/>
    <row r="89" s="28" customFormat="1" ht="15" customHeight="1" x14ac:dyDescent="0.4"/>
    <row r="90" s="28" customFormat="1" ht="15" customHeight="1" x14ac:dyDescent="0.4"/>
    <row r="91" s="28" customFormat="1" ht="15" customHeight="1" x14ac:dyDescent="0.4"/>
    <row r="92" s="28" customFormat="1" ht="15" customHeight="1" x14ac:dyDescent="0.4"/>
    <row r="93" s="28" customFormat="1" ht="15" customHeight="1" x14ac:dyDescent="0.4"/>
    <row r="94" s="28" customFormat="1" ht="15" customHeight="1" x14ac:dyDescent="0.4"/>
    <row r="95" s="28" customFormat="1" ht="15" customHeight="1" x14ac:dyDescent="0.4"/>
    <row r="96" s="28" customFormat="1" ht="15" customHeight="1" x14ac:dyDescent="0.4"/>
    <row r="97" s="28" customFormat="1" ht="15" customHeight="1" x14ac:dyDescent="0.4"/>
    <row r="98" s="28" customFormat="1" ht="15" customHeight="1" x14ac:dyDescent="0.4"/>
    <row r="99" s="28" customFormat="1" ht="15" customHeight="1" x14ac:dyDescent="0.4"/>
    <row r="100" s="28" customFormat="1" ht="15" customHeight="1" x14ac:dyDescent="0.4"/>
    <row r="101" s="28" customFormat="1" ht="15" customHeight="1" x14ac:dyDescent="0.4"/>
    <row r="102" s="28" customFormat="1" ht="15" customHeight="1" x14ac:dyDescent="0.4"/>
    <row r="103" s="28" customFormat="1" ht="15" customHeight="1" x14ac:dyDescent="0.4"/>
    <row r="104" s="28" customFormat="1" ht="15" customHeight="1" x14ac:dyDescent="0.4"/>
    <row r="105" s="28" customFormat="1" ht="15" customHeight="1" x14ac:dyDescent="0.4"/>
    <row r="106" s="28" customFormat="1" ht="15" customHeight="1" x14ac:dyDescent="0.4"/>
    <row r="107" s="28" customFormat="1" ht="15" customHeight="1" x14ac:dyDescent="0.4"/>
    <row r="108" s="28" customFormat="1" ht="15" customHeight="1" x14ac:dyDescent="0.4"/>
    <row r="109" s="28" customFormat="1" ht="15" customHeight="1" x14ac:dyDescent="0.4"/>
    <row r="110" s="28" customFormat="1" ht="15" customHeight="1" x14ac:dyDescent="0.4"/>
    <row r="111" s="28" customFormat="1" ht="15" customHeight="1" x14ac:dyDescent="0.4"/>
    <row r="112" s="28" customFormat="1" ht="15" customHeight="1" x14ac:dyDescent="0.4"/>
    <row r="113" s="28" customFormat="1" ht="15" customHeight="1" x14ac:dyDescent="0.4"/>
    <row r="114" s="28" customFormat="1" ht="15" customHeight="1" x14ac:dyDescent="0.4"/>
    <row r="115" s="28" customFormat="1" ht="15" customHeight="1" x14ac:dyDescent="0.4"/>
    <row r="116" s="28" customFormat="1" ht="15" customHeight="1" x14ac:dyDescent="0.4"/>
    <row r="117" s="28" customFormat="1" ht="15" customHeight="1" x14ac:dyDescent="0.4"/>
    <row r="118" s="28" customFormat="1" ht="15" customHeight="1" x14ac:dyDescent="0.4"/>
    <row r="119" s="28" customFormat="1" ht="15" customHeight="1" x14ac:dyDescent="0.4"/>
    <row r="120" s="28" customFormat="1" ht="15" customHeight="1" x14ac:dyDescent="0.4"/>
    <row r="121" s="28" customFormat="1" ht="15" customHeight="1" x14ac:dyDescent="0.4"/>
    <row r="122" s="28" customFormat="1" ht="15" customHeight="1" x14ac:dyDescent="0.4"/>
    <row r="123" s="28" customFormat="1" ht="15" customHeight="1" x14ac:dyDescent="0.4"/>
    <row r="124" s="28" customFormat="1" ht="15" customHeight="1" x14ac:dyDescent="0.4"/>
    <row r="125" s="28" customFormat="1" ht="15" customHeight="1" x14ac:dyDescent="0.4"/>
    <row r="126" s="28" customFormat="1" ht="15" customHeight="1" x14ac:dyDescent="0.4"/>
    <row r="127" s="28" customFormat="1" ht="15" customHeight="1" x14ac:dyDescent="0.4"/>
    <row r="128" s="28" customFormat="1" ht="15" customHeight="1" x14ac:dyDescent="0.4"/>
    <row r="129" s="28" customFormat="1" ht="15" customHeight="1" x14ac:dyDescent="0.4"/>
    <row r="130" s="28" customFormat="1" ht="15" customHeight="1" x14ac:dyDescent="0.4"/>
    <row r="131" s="28" customFormat="1" ht="15" customHeight="1" x14ac:dyDescent="0.4"/>
    <row r="132" s="28" customFormat="1" ht="15" customHeight="1" x14ac:dyDescent="0.4"/>
    <row r="133" s="28" customFormat="1" ht="15" customHeight="1" x14ac:dyDescent="0.4"/>
    <row r="134" s="28" customFormat="1" ht="15" customHeight="1" x14ac:dyDescent="0.4"/>
    <row r="135" s="28" customFormat="1" ht="15" customHeight="1" x14ac:dyDescent="0.4"/>
    <row r="136" s="28" customFormat="1" ht="15" customHeight="1" x14ac:dyDescent="0.4"/>
    <row r="137" s="28" customFormat="1" ht="15" customHeight="1" x14ac:dyDescent="0.4"/>
    <row r="138" s="28" customFormat="1" ht="15" customHeight="1" x14ac:dyDescent="0.4"/>
    <row r="139" s="28" customFormat="1" ht="15" customHeight="1" x14ac:dyDescent="0.4"/>
    <row r="140" s="28" customFormat="1" ht="15" customHeight="1" x14ac:dyDescent="0.4"/>
    <row r="141" s="28" customFormat="1" ht="15" customHeight="1" x14ac:dyDescent="0.4"/>
    <row r="142" s="28" customFormat="1" ht="15" customHeight="1" x14ac:dyDescent="0.4"/>
    <row r="143" s="28" customFormat="1" ht="15" customHeight="1" x14ac:dyDescent="0.4"/>
    <row r="144" s="28" customFormat="1" ht="15" customHeight="1" x14ac:dyDescent="0.4"/>
    <row r="145" s="28" customFormat="1" ht="15" customHeight="1" x14ac:dyDescent="0.4"/>
    <row r="146" s="28" customFormat="1" ht="15" customHeight="1" x14ac:dyDescent="0.4"/>
    <row r="147" s="28" customFormat="1" ht="15" customHeight="1" x14ac:dyDescent="0.4"/>
    <row r="148" s="28" customFormat="1" ht="15" customHeight="1" x14ac:dyDescent="0.4"/>
    <row r="149" s="28" customFormat="1" ht="15" customHeight="1" x14ac:dyDescent="0.4"/>
    <row r="150" s="28" customFormat="1" ht="15" customHeight="1" x14ac:dyDescent="0.4"/>
    <row r="151" s="28" customFormat="1" ht="15" customHeight="1" x14ac:dyDescent="0.4"/>
    <row r="152" s="28" customFormat="1" ht="15" customHeight="1" x14ac:dyDescent="0.4"/>
    <row r="153" s="28" customFormat="1" ht="15" customHeight="1" x14ac:dyDescent="0.4"/>
    <row r="154" s="28" customFormat="1" ht="15" customHeight="1" x14ac:dyDescent="0.4"/>
    <row r="155" s="28" customFormat="1" ht="15" customHeight="1" x14ac:dyDescent="0.4"/>
    <row r="156" s="28" customFormat="1" ht="15" customHeight="1" x14ac:dyDescent="0.4"/>
    <row r="157" s="28" customFormat="1" ht="15" customHeight="1" x14ac:dyDescent="0.4"/>
    <row r="158" s="28" customFormat="1" ht="15" customHeight="1" x14ac:dyDescent="0.4"/>
  </sheetData>
  <sheetProtection algorithmName="SHA-512" hashValue="tw7Zfkh+Y1HNaMiZK9PfFLc65p31z41wNDvXM3dZ/MZAqC0AmQxyZXLv1v6FkACOpjUbNI93dJB3vWnrLgSdkg==" saltValue="BEqg3wkbmLkMRbYTPF0rHA==" spinCount="100000" sheet="1" objects="1" scenarios="1" selectLockedCells="1"/>
  <mergeCells count="185">
    <mergeCell ref="AP2:AQ3"/>
    <mergeCell ref="F28:N35"/>
    <mergeCell ref="F36:N47"/>
    <mergeCell ref="Z57:AA57"/>
    <mergeCell ref="Z51:AA52"/>
    <mergeCell ref="M21:O21"/>
    <mergeCell ref="P36:W39"/>
    <mergeCell ref="P44:W47"/>
    <mergeCell ref="P40:W43"/>
    <mergeCell ref="R48:S50"/>
    <mergeCell ref="T48:U50"/>
    <mergeCell ref="V48:Y50"/>
    <mergeCell ref="Z48:AA50"/>
    <mergeCell ref="Z53:AA54"/>
    <mergeCell ref="E57:G57"/>
    <mergeCell ref="K57:L57"/>
    <mergeCell ref="U57:W57"/>
    <mergeCell ref="X57:Y57"/>
    <mergeCell ref="AB57:AD57"/>
    <mergeCell ref="AE57:AF57"/>
    <mergeCell ref="Z5:AW6"/>
    <mergeCell ref="M19:AD20"/>
    <mergeCell ref="AG29:AJ29"/>
    <mergeCell ref="AE30:BP30"/>
    <mergeCell ref="BQ7:BR7"/>
    <mergeCell ref="F48:K50"/>
    <mergeCell ref="F51:K56"/>
    <mergeCell ref="AI53:BE54"/>
    <mergeCell ref="BC57:BD57"/>
    <mergeCell ref="BK17:BL17"/>
    <mergeCell ref="Q24:AC24"/>
    <mergeCell ref="Q25:AC27"/>
    <mergeCell ref="Y28:AC28"/>
    <mergeCell ref="Y29:AC31"/>
    <mergeCell ref="Y32:AC32"/>
    <mergeCell ref="Y33:AC35"/>
    <mergeCell ref="Y36:AC36"/>
    <mergeCell ref="Y37:AC39"/>
    <mergeCell ref="Y40:AC40"/>
    <mergeCell ref="Y41:AC43"/>
    <mergeCell ref="Y44:AC44"/>
    <mergeCell ref="Y45:AC47"/>
    <mergeCell ref="AE36:BP36"/>
    <mergeCell ref="AE40:BP40"/>
    <mergeCell ref="AE44:BP44"/>
    <mergeCell ref="BK48:BN50"/>
    <mergeCell ref="BI51:BM52"/>
    <mergeCell ref="BM57:BN57"/>
    <mergeCell ref="BO57:BP57"/>
    <mergeCell ref="M17:AD18"/>
    <mergeCell ref="AE17:AR18"/>
    <mergeCell ref="AI55:BE56"/>
    <mergeCell ref="BC39:BF39"/>
    <mergeCell ref="BC43:BF43"/>
    <mergeCell ref="BC47:BF47"/>
    <mergeCell ref="BA57:BB57"/>
    <mergeCell ref="BG17:BH17"/>
    <mergeCell ref="BM35:BP35"/>
    <mergeCell ref="AE33:AF33"/>
    <mergeCell ref="AG25:AJ25"/>
    <mergeCell ref="BI18:BL18"/>
    <mergeCell ref="M22:BP22"/>
    <mergeCell ref="AF48:AG50"/>
    <mergeCell ref="AI48:BI50"/>
    <mergeCell ref="AB48:AE50"/>
    <mergeCell ref="P32:W35"/>
    <mergeCell ref="P21:T21"/>
    <mergeCell ref="BI17:BJ17"/>
    <mergeCell ref="BN55:BO56"/>
    <mergeCell ref="M57:O57"/>
    <mergeCell ref="P57:Q57"/>
    <mergeCell ref="S57:T57"/>
    <mergeCell ref="AS16:AU18"/>
    <mergeCell ref="BB17:BD17"/>
    <mergeCell ref="AK27:AN27"/>
    <mergeCell ref="AE24:BP24"/>
    <mergeCell ref="BK7:BL7"/>
    <mergeCell ref="BG7:BH7"/>
    <mergeCell ref="AG57:AH57"/>
    <mergeCell ref="AO57:AP57"/>
    <mergeCell ref="AS57:AT57"/>
    <mergeCell ref="AU57:AV57"/>
    <mergeCell ref="BG57:BH57"/>
    <mergeCell ref="BK57:BL57"/>
    <mergeCell ref="AV16:AW18"/>
    <mergeCell ref="AI51:BE52"/>
    <mergeCell ref="BG53:BH54"/>
    <mergeCell ref="BI53:BM54"/>
    <mergeCell ref="BG55:BH56"/>
    <mergeCell ref="BI55:BM56"/>
    <mergeCell ref="BN53:BO54"/>
    <mergeCell ref="BN51:BO52"/>
    <mergeCell ref="BG51:BH52"/>
    <mergeCell ref="BC7:BF7"/>
    <mergeCell ref="BI7:BJ7"/>
    <mergeCell ref="AK31:AN31"/>
    <mergeCell ref="BM17:BO17"/>
    <mergeCell ref="M16:AD16"/>
    <mergeCell ref="BO7:BP7"/>
    <mergeCell ref="BM7:BN7"/>
    <mergeCell ref="BM31:BP31"/>
    <mergeCell ref="BH31:BK31"/>
    <mergeCell ref="AU31:AW31"/>
    <mergeCell ref="AP31:AS31"/>
    <mergeCell ref="AF53:AG54"/>
    <mergeCell ref="AO9:AU10"/>
    <mergeCell ref="AK14:AM14"/>
    <mergeCell ref="AX16:AZ18"/>
    <mergeCell ref="BE17:BF17"/>
    <mergeCell ref="BC23:BF23"/>
    <mergeCell ref="BM47:BP47"/>
    <mergeCell ref="AB51:AE52"/>
    <mergeCell ref="AF51:AG52"/>
    <mergeCell ref="R53:S54"/>
    <mergeCell ref="AE29:AF29"/>
    <mergeCell ref="BH23:BK23"/>
    <mergeCell ref="BH27:BK27"/>
    <mergeCell ref="AE26:BP26"/>
    <mergeCell ref="AE25:AF25"/>
    <mergeCell ref="BM23:BP23"/>
    <mergeCell ref="D28:D35"/>
    <mergeCell ref="P28:W31"/>
    <mergeCell ref="D24:D27"/>
    <mergeCell ref="AG33:AJ33"/>
    <mergeCell ref="AE34:BP34"/>
    <mergeCell ref="AK35:AN35"/>
    <mergeCell ref="AP35:AS35"/>
    <mergeCell ref="AU35:AW35"/>
    <mergeCell ref="BH35:BK35"/>
    <mergeCell ref="AE28:BP28"/>
    <mergeCell ref="AE32:BP32"/>
    <mergeCell ref="BC27:BF27"/>
    <mergeCell ref="BC31:BF31"/>
    <mergeCell ref="BC35:BF35"/>
    <mergeCell ref="BM27:BP27"/>
    <mergeCell ref="AU27:AW27"/>
    <mergeCell ref="AP27:AS27"/>
    <mergeCell ref="F17:K17"/>
    <mergeCell ref="F19:K19"/>
    <mergeCell ref="F22:K22"/>
    <mergeCell ref="F24:N27"/>
    <mergeCell ref="T53:U54"/>
    <mergeCell ref="AE16:AR16"/>
    <mergeCell ref="D48:D50"/>
    <mergeCell ref="D51:D56"/>
    <mergeCell ref="M53:Q54"/>
    <mergeCell ref="M55:Q56"/>
    <mergeCell ref="AG41:AJ41"/>
    <mergeCell ref="AE42:BP42"/>
    <mergeCell ref="AK43:AN43"/>
    <mergeCell ref="AP43:AS43"/>
    <mergeCell ref="AU43:AW43"/>
    <mergeCell ref="BH43:BK43"/>
    <mergeCell ref="BM43:BP43"/>
    <mergeCell ref="AE41:AF41"/>
    <mergeCell ref="AG45:AJ45"/>
    <mergeCell ref="AE46:BP46"/>
    <mergeCell ref="AK47:AN47"/>
    <mergeCell ref="AP47:AS47"/>
    <mergeCell ref="AU47:AW47"/>
    <mergeCell ref="BH47:BK47"/>
    <mergeCell ref="AB55:AE56"/>
    <mergeCell ref="D36:D47"/>
    <mergeCell ref="AB53:AE54"/>
    <mergeCell ref="V53:Y54"/>
    <mergeCell ref="Z55:AA56"/>
    <mergeCell ref="BQ57:BS57"/>
    <mergeCell ref="M48:Q50"/>
    <mergeCell ref="T51:U52"/>
    <mergeCell ref="R51:S52"/>
    <mergeCell ref="V51:Y52"/>
    <mergeCell ref="AE45:AF45"/>
    <mergeCell ref="AG37:AJ37"/>
    <mergeCell ref="AE38:BP38"/>
    <mergeCell ref="AK39:AN39"/>
    <mergeCell ref="AP39:AS39"/>
    <mergeCell ref="AU39:AW39"/>
    <mergeCell ref="AF55:AG56"/>
    <mergeCell ref="R55:S56"/>
    <mergeCell ref="T55:U56"/>
    <mergeCell ref="V55:Y56"/>
    <mergeCell ref="M51:Q52"/>
    <mergeCell ref="BH39:BK39"/>
    <mergeCell ref="BM39:BP39"/>
    <mergeCell ref="AE37:AF37"/>
  </mergeCells>
  <phoneticPr fontId="1"/>
  <dataValidations count="1">
    <dataValidation type="list" allowBlank="1" showInputMessage="1" showErrorMessage="1" sqref="AH53" xr:uid="{75E3DE6F-7D83-4945-8DA1-603B4043D6E4}">
      <formula1>"表示,非表示"</formula1>
    </dataValidation>
  </dataValidations>
  <printOptions horizontalCentered="1"/>
  <pageMargins left="0.11811023622047245" right="0.11811023622047245" top="0.35433070866141736" bottom="0.35433070866141736" header="0.31496062992125984" footer="0.31496062992125984"/>
  <pageSetup paperSize="9" scale="9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38E93-CD8E-4CDB-8B98-43CC93004CA8}">
  <sheetPr>
    <tabColor rgb="FFFFFFCC"/>
    <pageSetUpPr fitToPage="1"/>
  </sheetPr>
  <dimension ref="D1:BS212"/>
  <sheetViews>
    <sheetView showGridLines="0" showRowColHeaders="0" view="pageBreakPreview" zoomScaleNormal="120" zoomScaleSheetLayoutView="100" workbookViewId="0">
      <extLst>
        <ext xmlns:xlsdti="http://schemas.microsoft.com/office/spreadsheetml/2023/showDataTypeIcons" uri="{77bfe23e-c014-4d31-8a63-9c772dbf06b6}">
          <xlsdti:showDataTypeIcons visible="0"/>
        </ext>
      </extLst>
    </sheetView>
  </sheetViews>
  <sheetFormatPr defaultColWidth="2.5" defaultRowHeight="15" customHeight="1" x14ac:dyDescent="0.4"/>
  <cols>
    <col min="1" max="1" width="2.375" style="25" customWidth="1"/>
    <col min="2" max="2" width="0.625" style="25" customWidth="1"/>
    <col min="3" max="3" width="1.875" style="25" customWidth="1"/>
    <col min="4" max="4" width="2.375" style="25" customWidth="1"/>
    <col min="5" max="5" width="0.5" style="25" customWidth="1"/>
    <col min="6" max="6" width="0.625" style="25" customWidth="1"/>
    <col min="7" max="7" width="1.25" style="25" customWidth="1"/>
    <col min="8" max="9" width="0.625" style="25" customWidth="1"/>
    <col min="10" max="10" width="1.25" style="25" customWidth="1"/>
    <col min="11" max="11" width="1.875" style="25" customWidth="1"/>
    <col min="12" max="12" width="0.625" style="25" customWidth="1"/>
    <col min="13" max="13" width="1.25" style="25" customWidth="1"/>
    <col min="14" max="16" width="0.625" style="25" customWidth="1"/>
    <col min="17" max="17" width="1.875" style="25" customWidth="1"/>
    <col min="18" max="18" width="2.5" style="25" customWidth="1"/>
    <col min="19" max="21" width="1.25" style="25" customWidth="1"/>
    <col min="22" max="24" width="0.625" style="25" customWidth="1"/>
    <col min="25" max="25" width="1.875" style="25" customWidth="1"/>
    <col min="26" max="28" width="1.25" style="25" customWidth="1"/>
    <col min="29" max="30" width="0.625" style="25" customWidth="1"/>
    <col min="31" max="34" width="1.25" style="25" customWidth="1"/>
    <col min="35" max="36" width="2.5" style="25" customWidth="1"/>
    <col min="37" max="37" width="1.25" style="25" customWidth="1"/>
    <col min="38" max="39" width="0.625" style="25" customWidth="1"/>
    <col min="40" max="40" width="2.5" style="25" customWidth="1"/>
    <col min="41" max="42" width="1.25" style="25" customWidth="1"/>
    <col min="43" max="43" width="1.875" style="25" customWidth="1"/>
    <col min="44" max="44" width="0.625" style="25" customWidth="1"/>
    <col min="45" max="48" width="1.25" style="25" customWidth="1"/>
    <col min="49" max="50" width="2.5" style="25" customWidth="1"/>
    <col min="51" max="70" width="1.25" style="25" customWidth="1"/>
    <col min="71" max="71" width="2.5" style="25" customWidth="1"/>
    <col min="72" max="16384" width="2.5" style="25"/>
  </cols>
  <sheetData>
    <row r="1" spans="4:71" s="28" customFormat="1" ht="15" customHeight="1" x14ac:dyDescent="0.4">
      <c r="AO1" s="466" t="s">
        <v>77</v>
      </c>
      <c r="AP1" s="466"/>
      <c r="AQ1" s="466"/>
      <c r="AR1" s="466"/>
      <c r="AS1" s="466"/>
      <c r="AT1" s="466"/>
      <c r="AU1" s="466"/>
      <c r="AV1" s="25"/>
      <c r="AW1" s="25"/>
      <c r="AX1" s="25"/>
      <c r="AY1" s="25"/>
      <c r="AZ1" s="25"/>
      <c r="BA1" s="25"/>
      <c r="BB1" s="25"/>
      <c r="BC1" s="25"/>
      <c r="BD1" s="25"/>
      <c r="BE1" s="25"/>
      <c r="BF1" s="25"/>
      <c r="BG1" s="25"/>
      <c r="BH1" s="25"/>
      <c r="BI1" s="25"/>
      <c r="BJ1" s="25"/>
      <c r="BK1" s="25"/>
      <c r="BL1" s="25"/>
      <c r="BM1" s="25"/>
      <c r="BN1" s="25"/>
      <c r="BO1" s="25"/>
      <c r="BP1" s="25"/>
      <c r="BQ1" s="25"/>
      <c r="BR1" s="25"/>
      <c r="BS1" s="25"/>
    </row>
    <row r="2" spans="4:71" s="28" customFormat="1" ht="15" customHeight="1" x14ac:dyDescent="0.4">
      <c r="AO2" s="467"/>
      <c r="AP2" s="467"/>
      <c r="AQ2" s="467"/>
      <c r="AR2" s="467"/>
      <c r="AS2" s="467"/>
      <c r="AT2" s="467"/>
      <c r="AU2" s="467"/>
      <c r="AV2" s="36"/>
      <c r="AW2" s="36"/>
      <c r="AX2" s="36"/>
      <c r="AY2" s="36"/>
      <c r="AZ2" s="36"/>
      <c r="BA2" s="36"/>
      <c r="BB2" s="36"/>
      <c r="BC2" s="36"/>
      <c r="BD2" s="36"/>
      <c r="BE2" s="36"/>
      <c r="BF2" s="36"/>
      <c r="BG2" s="36"/>
      <c r="BH2" s="36"/>
      <c r="BI2" s="36"/>
      <c r="BJ2" s="36"/>
      <c r="BK2" s="36"/>
      <c r="BL2" s="36"/>
      <c r="BM2" s="36"/>
      <c r="BN2" s="36"/>
      <c r="BO2" s="36"/>
      <c r="BP2" s="36"/>
      <c r="BQ2" s="25"/>
      <c r="BR2" s="25"/>
      <c r="BS2" s="25"/>
    </row>
    <row r="3" spans="4:71" s="28" customFormat="1" ht="15" customHeight="1" x14ac:dyDescent="0.4"/>
    <row r="4" spans="4:71" s="28" customFormat="1" ht="15" customHeight="1" x14ac:dyDescent="0.4">
      <c r="D4" s="521">
        <v>9</v>
      </c>
      <c r="E4" s="41"/>
      <c r="F4" s="522" t="s">
        <v>123</v>
      </c>
      <c r="G4" s="522"/>
      <c r="H4" s="522"/>
      <c r="I4" s="522"/>
      <c r="J4" s="522"/>
      <c r="K4" s="522"/>
      <c r="L4" s="86"/>
      <c r="M4" s="523" t="s">
        <v>293</v>
      </c>
      <c r="N4" s="524"/>
      <c r="O4" s="524"/>
      <c r="P4" s="524"/>
      <c r="Q4" s="524"/>
      <c r="R4" s="524"/>
      <c r="S4" s="524"/>
      <c r="T4" s="524"/>
      <c r="U4" s="524"/>
      <c r="V4" s="524"/>
      <c r="W4" s="524"/>
      <c r="X4" s="524"/>
      <c r="Y4" s="524"/>
      <c r="Z4" s="524"/>
      <c r="AA4" s="525"/>
      <c r="AB4" s="523" t="s">
        <v>125</v>
      </c>
      <c r="AC4" s="524"/>
      <c r="AD4" s="524"/>
      <c r="AE4" s="524"/>
      <c r="AF4" s="524"/>
      <c r="AG4" s="524"/>
      <c r="AH4" s="524"/>
      <c r="AI4" s="524"/>
      <c r="AJ4" s="524"/>
      <c r="AK4" s="524"/>
      <c r="AL4" s="524"/>
      <c r="AM4" s="524"/>
      <c r="AN4" s="524"/>
      <c r="AO4" s="524"/>
      <c r="AP4" s="524"/>
      <c r="AQ4" s="524"/>
      <c r="AR4" s="524"/>
      <c r="AS4" s="524"/>
      <c r="AT4" s="524"/>
      <c r="AU4" s="524"/>
      <c r="AV4" s="524"/>
      <c r="AW4" s="524"/>
      <c r="AX4" s="524"/>
      <c r="AY4" s="524"/>
      <c r="AZ4" s="524"/>
      <c r="BA4" s="524"/>
      <c r="BB4" s="525"/>
      <c r="BC4" s="514" t="s">
        <v>197</v>
      </c>
      <c r="BD4" s="515"/>
      <c r="BE4" s="515"/>
      <c r="BF4" s="515"/>
      <c r="BG4" s="515"/>
      <c r="BH4" s="515"/>
      <c r="BI4" s="515"/>
      <c r="BJ4" s="515"/>
      <c r="BK4" s="515"/>
      <c r="BL4" s="515"/>
      <c r="BM4" s="515"/>
      <c r="BN4" s="515"/>
      <c r="BO4" s="515"/>
      <c r="BP4" s="516"/>
    </row>
    <row r="5" spans="4:71" s="28" customFormat="1" ht="15" customHeight="1" x14ac:dyDescent="0.4">
      <c r="D5" s="424"/>
      <c r="F5" s="447"/>
      <c r="G5" s="447"/>
      <c r="H5" s="447"/>
      <c r="I5" s="447"/>
      <c r="J5" s="447"/>
      <c r="K5" s="447"/>
      <c r="L5" s="71"/>
      <c r="M5" s="442"/>
      <c r="N5" s="435"/>
      <c r="O5" s="435"/>
      <c r="P5" s="435"/>
      <c r="Q5" s="435"/>
      <c r="R5" s="435"/>
      <c r="S5" s="435"/>
      <c r="T5" s="435"/>
      <c r="U5" s="435"/>
      <c r="V5" s="435"/>
      <c r="W5" s="435"/>
      <c r="X5" s="435"/>
      <c r="Y5" s="435"/>
      <c r="Z5" s="435"/>
      <c r="AA5" s="526"/>
      <c r="AB5" s="442"/>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526"/>
      <c r="BC5" s="517"/>
      <c r="BD5" s="518"/>
      <c r="BE5" s="518"/>
      <c r="BF5" s="518"/>
      <c r="BG5" s="518"/>
      <c r="BH5" s="518"/>
      <c r="BI5" s="518"/>
      <c r="BJ5" s="518"/>
      <c r="BK5" s="518"/>
      <c r="BL5" s="518"/>
      <c r="BM5" s="518"/>
      <c r="BN5" s="518"/>
      <c r="BO5" s="518"/>
      <c r="BP5" s="519"/>
    </row>
    <row r="6" spans="4:71" s="28" customFormat="1" ht="18.75" customHeight="1" x14ac:dyDescent="0.4">
      <c r="D6" s="424"/>
      <c r="F6" s="447"/>
      <c r="G6" s="447"/>
      <c r="H6" s="447"/>
      <c r="I6" s="447"/>
      <c r="J6" s="447"/>
      <c r="K6" s="447"/>
      <c r="L6" s="71"/>
      <c r="M6" s="88"/>
      <c r="N6" s="520" t="str">
        <f>IF(履歴入力!V15="","",SUBSTITUTE(TEXT(SUBSTITUTE(TEXT(SUBSTITUTE(TEXT(SUBSTITUTE(TEXT(履歴入力!V15,"[$-ja-JP]gggee年mm月dd日"),"月0","月 "),"[$-ja-JP]gggee年mm月dd日"),"年0","年 "),"[$-ja-JP]gggee年mm月dd日"),"成0","成 "),"[$-ja-JP]gggee年mm月dd日"),"和0","和 "))</f>
        <v/>
      </c>
      <c r="O6" s="520"/>
      <c r="P6" s="520"/>
      <c r="Q6" s="520"/>
      <c r="R6" s="520"/>
      <c r="S6" s="520"/>
      <c r="T6" s="520"/>
      <c r="U6" s="520"/>
      <c r="V6" s="520"/>
      <c r="W6" s="520"/>
      <c r="X6" s="520"/>
      <c r="Y6" s="520"/>
      <c r="Z6" s="520"/>
      <c r="AA6" s="89"/>
      <c r="AB6" s="90"/>
      <c r="AC6" s="501" t="str">
        <f>IF(履歴入力!H15="","",履歴入力!H15)</f>
        <v/>
      </c>
      <c r="AD6" s="501"/>
      <c r="AE6" s="501"/>
      <c r="AF6" s="501"/>
      <c r="AG6" s="501"/>
      <c r="AH6" s="501"/>
      <c r="AI6" s="501"/>
      <c r="AJ6" s="501"/>
      <c r="AK6" s="501"/>
      <c r="AL6" s="501"/>
      <c r="AM6" s="501"/>
      <c r="AN6" s="501"/>
      <c r="AO6" s="501"/>
      <c r="AP6" s="501"/>
      <c r="AQ6" s="501"/>
      <c r="AR6" s="501"/>
      <c r="AS6" s="501"/>
      <c r="AT6" s="501"/>
      <c r="AU6" s="501"/>
      <c r="AV6" s="501"/>
      <c r="AW6" s="501"/>
      <c r="AX6" s="501"/>
      <c r="AY6" s="501"/>
      <c r="AZ6" s="501"/>
      <c r="BA6" s="501"/>
      <c r="BB6" s="64"/>
      <c r="BC6" s="90"/>
      <c r="BD6" s="527" t="str">
        <f>IF(履歴入力!Y15="","",履歴入力!Y15)</f>
        <v/>
      </c>
      <c r="BE6" s="527"/>
      <c r="BF6" s="527"/>
      <c r="BG6" s="527"/>
      <c r="BH6" s="527"/>
      <c r="BI6" s="527"/>
      <c r="BJ6" s="527"/>
      <c r="BK6" s="527"/>
      <c r="BL6" s="527"/>
      <c r="BM6" s="527"/>
      <c r="BN6" s="527"/>
      <c r="BO6" s="527"/>
      <c r="BP6" s="60"/>
    </row>
    <row r="7" spans="4:71" s="28" customFormat="1" ht="18.75" customHeight="1" x14ac:dyDescent="0.4">
      <c r="D7" s="424"/>
      <c r="F7" s="447"/>
      <c r="G7" s="447"/>
      <c r="H7" s="447"/>
      <c r="I7" s="447"/>
      <c r="J7" s="447"/>
      <c r="K7" s="447"/>
      <c r="L7" s="71"/>
      <c r="M7" s="88"/>
      <c r="N7" s="520" t="str">
        <f>IF(履歴入力!W15="","",SUBSTITUTE(TEXT(SUBSTITUTE(TEXT(SUBSTITUTE(TEXT(SUBSTITUTE(TEXT(履歴入力!W15,"[$-ja-JP]gggee年mm月dd日"),"月0","月 "),"[$-ja-JP]gggee年mm月dd日"),"年0","年 "),"[$-ja-JP]gggee年mm月dd日"),"成0","成 "),"[$-ja-JP]gggee年mm月dd日"),"和0","和 "))</f>
        <v/>
      </c>
      <c r="O7" s="520"/>
      <c r="P7" s="520"/>
      <c r="Q7" s="520"/>
      <c r="R7" s="520"/>
      <c r="S7" s="520"/>
      <c r="T7" s="520"/>
      <c r="U7" s="520"/>
      <c r="V7" s="520"/>
      <c r="W7" s="520"/>
      <c r="X7" s="520"/>
      <c r="Y7" s="520"/>
      <c r="Z7" s="520"/>
      <c r="AA7" s="89"/>
      <c r="AB7" s="87"/>
      <c r="AC7" s="503" t="str">
        <f>IF(履歴入力!H16="","",履歴入力!H16)</f>
        <v/>
      </c>
      <c r="AD7" s="503"/>
      <c r="AE7" s="503"/>
      <c r="AF7" s="503"/>
      <c r="AG7" s="503"/>
      <c r="AH7" s="503"/>
      <c r="AI7" s="503"/>
      <c r="AJ7" s="503"/>
      <c r="AK7" s="503"/>
      <c r="AL7" s="503"/>
      <c r="AM7" s="503"/>
      <c r="AN7" s="503"/>
      <c r="AO7" s="503"/>
      <c r="AP7" s="503"/>
      <c r="AQ7" s="503"/>
      <c r="AR7" s="503"/>
      <c r="AS7" s="503"/>
      <c r="AT7" s="503"/>
      <c r="AU7" s="503"/>
      <c r="AV7" s="503"/>
      <c r="AW7" s="503"/>
      <c r="AX7" s="503"/>
      <c r="AY7" s="503"/>
      <c r="AZ7" s="503"/>
      <c r="BA7" s="503"/>
      <c r="BB7" s="52"/>
      <c r="BC7" s="87"/>
      <c r="BD7" s="518"/>
      <c r="BE7" s="518"/>
      <c r="BF7" s="518"/>
      <c r="BG7" s="518"/>
      <c r="BH7" s="518"/>
      <c r="BI7" s="518"/>
      <c r="BJ7" s="518"/>
      <c r="BK7" s="518"/>
      <c r="BL7" s="518"/>
      <c r="BM7" s="518"/>
      <c r="BN7" s="518"/>
      <c r="BO7" s="518"/>
      <c r="BP7" s="55"/>
    </row>
    <row r="8" spans="4:71" s="28" customFormat="1" ht="18.75" customHeight="1" x14ac:dyDescent="0.4">
      <c r="D8" s="424"/>
      <c r="F8" s="447"/>
      <c r="G8" s="447"/>
      <c r="H8" s="447"/>
      <c r="I8" s="447"/>
      <c r="J8" s="447"/>
      <c r="K8" s="447"/>
      <c r="L8" s="71"/>
      <c r="M8" s="88"/>
      <c r="N8" s="520" t="str">
        <f>IF(履歴入力!V17="","",SUBSTITUTE(TEXT(SUBSTITUTE(TEXT(SUBSTITUTE(TEXT(SUBSTITUTE(TEXT(履歴入力!V17,"[$-ja-JP]gggee年mm月dd日"),"月0","月 "),"[$-ja-JP]gggee年mm月dd日"),"年0","年 "),"[$-ja-JP]gggee年mm月dd日"),"成0","成 "),"[$-ja-JP]gggee年mm月dd日"),"和0","和 "))</f>
        <v/>
      </c>
      <c r="O8" s="520"/>
      <c r="P8" s="520"/>
      <c r="Q8" s="520"/>
      <c r="R8" s="520"/>
      <c r="S8" s="520"/>
      <c r="T8" s="520"/>
      <c r="U8" s="520"/>
      <c r="V8" s="520"/>
      <c r="W8" s="520"/>
      <c r="X8" s="520"/>
      <c r="Y8" s="520"/>
      <c r="Z8" s="520"/>
      <c r="AA8" s="89"/>
      <c r="AB8" s="90"/>
      <c r="AC8" s="501" t="str">
        <f>IF(履歴入力!H17="","",履歴入力!H17)</f>
        <v/>
      </c>
      <c r="AD8" s="501"/>
      <c r="AE8" s="501"/>
      <c r="AF8" s="501"/>
      <c r="AG8" s="501"/>
      <c r="AH8" s="501"/>
      <c r="AI8" s="501"/>
      <c r="AJ8" s="501"/>
      <c r="AK8" s="501"/>
      <c r="AL8" s="501"/>
      <c r="AM8" s="501"/>
      <c r="AN8" s="501"/>
      <c r="AO8" s="501"/>
      <c r="AP8" s="501"/>
      <c r="AQ8" s="501"/>
      <c r="AR8" s="501"/>
      <c r="AS8" s="501"/>
      <c r="AT8" s="501"/>
      <c r="AU8" s="501"/>
      <c r="AV8" s="501"/>
      <c r="AW8" s="501"/>
      <c r="AX8" s="501"/>
      <c r="AY8" s="501"/>
      <c r="AZ8" s="501"/>
      <c r="BA8" s="501"/>
      <c r="BB8" s="64"/>
      <c r="BC8" s="90"/>
      <c r="BD8" s="527" t="str">
        <f>IF(履歴入力!Y17="","",履歴入力!Y17)</f>
        <v/>
      </c>
      <c r="BE8" s="527"/>
      <c r="BF8" s="527"/>
      <c r="BG8" s="527"/>
      <c r="BH8" s="527"/>
      <c r="BI8" s="527"/>
      <c r="BJ8" s="527"/>
      <c r="BK8" s="527"/>
      <c r="BL8" s="527"/>
      <c r="BM8" s="527"/>
      <c r="BN8" s="527"/>
      <c r="BO8" s="527"/>
      <c r="BP8" s="60"/>
    </row>
    <row r="9" spans="4:71" s="28" customFormat="1" ht="18.75" customHeight="1" x14ac:dyDescent="0.4">
      <c r="D9" s="424"/>
      <c r="F9" s="447"/>
      <c r="G9" s="447"/>
      <c r="H9" s="447"/>
      <c r="I9" s="447"/>
      <c r="J9" s="447"/>
      <c r="K9" s="447"/>
      <c r="L9" s="71"/>
      <c r="M9" s="88"/>
      <c r="N9" s="520" t="str">
        <f>IF(履歴入力!W17="","",SUBSTITUTE(TEXT(SUBSTITUTE(TEXT(SUBSTITUTE(TEXT(SUBSTITUTE(TEXT(履歴入力!W17,"[$-ja-JP]gggee年mm月dd日"),"月0","月 "),"[$-ja-JP]gggee年mm月dd日"),"年0","年 "),"[$-ja-JP]gggee年mm月dd日"),"成0","成 "),"[$-ja-JP]gggee年mm月dd日"),"和0","和 "))</f>
        <v/>
      </c>
      <c r="O9" s="520"/>
      <c r="P9" s="520"/>
      <c r="Q9" s="520"/>
      <c r="R9" s="520"/>
      <c r="S9" s="520"/>
      <c r="T9" s="520"/>
      <c r="U9" s="520"/>
      <c r="V9" s="520"/>
      <c r="W9" s="520"/>
      <c r="X9" s="520"/>
      <c r="Y9" s="520"/>
      <c r="Z9" s="520"/>
      <c r="AA9" s="89"/>
      <c r="AB9" s="87"/>
      <c r="AC9" s="503" t="str">
        <f>IF(履歴入力!H18="","",履歴入力!H18)</f>
        <v/>
      </c>
      <c r="AD9" s="503"/>
      <c r="AE9" s="503"/>
      <c r="AF9" s="503"/>
      <c r="AG9" s="503"/>
      <c r="AH9" s="503"/>
      <c r="AI9" s="503"/>
      <c r="AJ9" s="503"/>
      <c r="AK9" s="503"/>
      <c r="AL9" s="503"/>
      <c r="AM9" s="503"/>
      <c r="AN9" s="503"/>
      <c r="AO9" s="503"/>
      <c r="AP9" s="503"/>
      <c r="AQ9" s="503"/>
      <c r="AR9" s="503"/>
      <c r="AS9" s="503"/>
      <c r="AT9" s="503"/>
      <c r="AU9" s="503"/>
      <c r="AV9" s="503"/>
      <c r="AW9" s="503"/>
      <c r="AX9" s="503"/>
      <c r="AY9" s="503"/>
      <c r="AZ9" s="503"/>
      <c r="BA9" s="503"/>
      <c r="BB9" s="52"/>
      <c r="BC9" s="87"/>
      <c r="BD9" s="518"/>
      <c r="BE9" s="518"/>
      <c r="BF9" s="518"/>
      <c r="BG9" s="518"/>
      <c r="BH9" s="518"/>
      <c r="BI9" s="518"/>
      <c r="BJ9" s="518"/>
      <c r="BK9" s="518"/>
      <c r="BL9" s="518"/>
      <c r="BM9" s="518"/>
      <c r="BN9" s="518"/>
      <c r="BO9" s="518"/>
      <c r="BP9" s="55"/>
    </row>
    <row r="10" spans="4:71" s="28" customFormat="1" ht="18.75" customHeight="1" x14ac:dyDescent="0.4">
      <c r="D10" s="424"/>
      <c r="F10" s="447"/>
      <c r="G10" s="447"/>
      <c r="H10" s="447"/>
      <c r="I10" s="447"/>
      <c r="J10" s="447"/>
      <c r="K10" s="447"/>
      <c r="L10" s="71"/>
      <c r="M10" s="88"/>
      <c r="N10" s="520" t="str">
        <f>IF(履歴入力!V19="","",SUBSTITUTE(TEXT(SUBSTITUTE(TEXT(SUBSTITUTE(TEXT(SUBSTITUTE(TEXT(履歴入力!V19,"[$-ja-JP]gggee年mm月dd日"),"月0","月 "),"[$-ja-JP]gggee年mm月dd日"),"年0","年 "),"[$-ja-JP]gggee年mm月dd日"),"成0","成 "),"[$-ja-JP]gggee年mm月dd日"),"和0","和 "))</f>
        <v/>
      </c>
      <c r="O10" s="520"/>
      <c r="P10" s="520"/>
      <c r="Q10" s="520"/>
      <c r="R10" s="520"/>
      <c r="S10" s="520"/>
      <c r="T10" s="520"/>
      <c r="U10" s="520"/>
      <c r="V10" s="520"/>
      <c r="W10" s="520"/>
      <c r="X10" s="520"/>
      <c r="Y10" s="520"/>
      <c r="Z10" s="520"/>
      <c r="AA10" s="89"/>
      <c r="AB10" s="90"/>
      <c r="AC10" s="501" t="str">
        <f>IF(履歴入力!H19="","",履歴入力!H19)</f>
        <v/>
      </c>
      <c r="AD10" s="501"/>
      <c r="AE10" s="501"/>
      <c r="AF10" s="501"/>
      <c r="AG10" s="501"/>
      <c r="AH10" s="501"/>
      <c r="AI10" s="501"/>
      <c r="AJ10" s="501"/>
      <c r="AK10" s="501"/>
      <c r="AL10" s="501"/>
      <c r="AM10" s="501"/>
      <c r="AN10" s="501"/>
      <c r="AO10" s="501"/>
      <c r="AP10" s="501"/>
      <c r="AQ10" s="501"/>
      <c r="AR10" s="501"/>
      <c r="AS10" s="501"/>
      <c r="AT10" s="501"/>
      <c r="AU10" s="501"/>
      <c r="AV10" s="501"/>
      <c r="AW10" s="501"/>
      <c r="AX10" s="501"/>
      <c r="AY10" s="501"/>
      <c r="AZ10" s="501"/>
      <c r="BA10" s="501"/>
      <c r="BB10" s="64"/>
      <c r="BC10" s="90"/>
      <c r="BD10" s="527" t="str">
        <f>IF(履歴入力!Y19="","",履歴入力!Y19)</f>
        <v/>
      </c>
      <c r="BE10" s="527"/>
      <c r="BF10" s="527"/>
      <c r="BG10" s="527"/>
      <c r="BH10" s="527"/>
      <c r="BI10" s="527"/>
      <c r="BJ10" s="527"/>
      <c r="BK10" s="527"/>
      <c r="BL10" s="527"/>
      <c r="BM10" s="527"/>
      <c r="BN10" s="527"/>
      <c r="BO10" s="527"/>
      <c r="BP10" s="60"/>
    </row>
    <row r="11" spans="4:71" s="28" customFormat="1" ht="18.75" customHeight="1" x14ac:dyDescent="0.4">
      <c r="D11" s="424"/>
      <c r="F11" s="447"/>
      <c r="G11" s="447"/>
      <c r="H11" s="447"/>
      <c r="I11" s="447"/>
      <c r="J11" s="447"/>
      <c r="K11" s="447"/>
      <c r="L11" s="71"/>
      <c r="M11" s="88"/>
      <c r="N11" s="520" t="str">
        <f>IF(履歴入力!W19="","",SUBSTITUTE(TEXT(SUBSTITUTE(TEXT(SUBSTITUTE(TEXT(SUBSTITUTE(TEXT(履歴入力!W19,"[$-ja-JP]gggee年mm月dd日"),"月0","月 "),"[$-ja-JP]gggee年mm月dd日"),"年0","年 "),"[$-ja-JP]gggee年mm月dd日"),"成0","成 "),"[$-ja-JP]gggee年mm月dd日"),"和0","和 "))</f>
        <v/>
      </c>
      <c r="O11" s="520"/>
      <c r="P11" s="520"/>
      <c r="Q11" s="520"/>
      <c r="R11" s="520"/>
      <c r="S11" s="520"/>
      <c r="T11" s="520"/>
      <c r="U11" s="520"/>
      <c r="V11" s="520"/>
      <c r="W11" s="520"/>
      <c r="X11" s="520"/>
      <c r="Y11" s="520"/>
      <c r="Z11" s="520"/>
      <c r="AA11" s="89"/>
      <c r="AB11" s="87"/>
      <c r="AC11" s="503" t="str">
        <f>IF(履歴入力!H20="","",履歴入力!H20)</f>
        <v/>
      </c>
      <c r="AD11" s="503"/>
      <c r="AE11" s="503"/>
      <c r="AF11" s="503"/>
      <c r="AG11" s="503"/>
      <c r="AH11" s="503"/>
      <c r="AI11" s="503"/>
      <c r="AJ11" s="503"/>
      <c r="AK11" s="503"/>
      <c r="AL11" s="503"/>
      <c r="AM11" s="503"/>
      <c r="AN11" s="503"/>
      <c r="AO11" s="503"/>
      <c r="AP11" s="503"/>
      <c r="AQ11" s="503"/>
      <c r="AR11" s="503"/>
      <c r="AS11" s="503"/>
      <c r="AT11" s="503"/>
      <c r="AU11" s="503"/>
      <c r="AV11" s="503"/>
      <c r="AW11" s="503"/>
      <c r="AX11" s="503"/>
      <c r="AY11" s="503"/>
      <c r="AZ11" s="503"/>
      <c r="BA11" s="503"/>
      <c r="BB11" s="52"/>
      <c r="BC11" s="87"/>
      <c r="BD11" s="518"/>
      <c r="BE11" s="518"/>
      <c r="BF11" s="518"/>
      <c r="BG11" s="518"/>
      <c r="BH11" s="518"/>
      <c r="BI11" s="518"/>
      <c r="BJ11" s="518"/>
      <c r="BK11" s="518"/>
      <c r="BL11" s="518"/>
      <c r="BM11" s="518"/>
      <c r="BN11" s="518"/>
      <c r="BO11" s="518"/>
      <c r="BP11" s="55"/>
    </row>
    <row r="12" spans="4:71" s="28" customFormat="1" ht="18.75" customHeight="1" x14ac:dyDescent="0.4">
      <c r="D12" s="424"/>
      <c r="F12" s="447"/>
      <c r="G12" s="447"/>
      <c r="H12" s="447"/>
      <c r="I12" s="447"/>
      <c r="J12" s="447"/>
      <c r="K12" s="447"/>
      <c r="L12" s="71"/>
      <c r="M12" s="88"/>
      <c r="N12" s="520" t="str">
        <f>IF(履歴入力!V21="","",SUBSTITUTE(TEXT(SUBSTITUTE(TEXT(SUBSTITUTE(TEXT(SUBSTITUTE(TEXT(履歴入力!V21,"[$-ja-JP]gggee年mm月dd日"),"月0","月 "),"[$-ja-JP]gggee年mm月dd日"),"年0","年 "),"[$-ja-JP]gggee年mm月dd日"),"成0","成 "),"[$-ja-JP]gggee年mm月dd日"),"和0","和 "))</f>
        <v/>
      </c>
      <c r="O12" s="520"/>
      <c r="P12" s="520"/>
      <c r="Q12" s="520"/>
      <c r="R12" s="520"/>
      <c r="S12" s="520"/>
      <c r="T12" s="520"/>
      <c r="U12" s="520"/>
      <c r="V12" s="520"/>
      <c r="W12" s="520"/>
      <c r="X12" s="520"/>
      <c r="Y12" s="520"/>
      <c r="Z12" s="520"/>
      <c r="AA12" s="89"/>
      <c r="AB12" s="90"/>
      <c r="AC12" s="501" t="str">
        <f>IF(履歴入力!H21="","",履歴入力!H21)</f>
        <v/>
      </c>
      <c r="AD12" s="501"/>
      <c r="AE12" s="501"/>
      <c r="AF12" s="501"/>
      <c r="AG12" s="501"/>
      <c r="AH12" s="501"/>
      <c r="AI12" s="501"/>
      <c r="AJ12" s="501"/>
      <c r="AK12" s="501"/>
      <c r="AL12" s="501"/>
      <c r="AM12" s="501"/>
      <c r="AN12" s="501"/>
      <c r="AO12" s="501"/>
      <c r="AP12" s="501"/>
      <c r="AQ12" s="501"/>
      <c r="AR12" s="501"/>
      <c r="AS12" s="501"/>
      <c r="AT12" s="501"/>
      <c r="AU12" s="501"/>
      <c r="AV12" s="501"/>
      <c r="AW12" s="501"/>
      <c r="AX12" s="501"/>
      <c r="AY12" s="501"/>
      <c r="AZ12" s="501"/>
      <c r="BA12" s="501"/>
      <c r="BB12" s="64"/>
      <c r="BC12" s="90"/>
      <c r="BD12" s="527" t="str">
        <f>IF(履歴入力!Y21="","",履歴入力!Y21)</f>
        <v/>
      </c>
      <c r="BE12" s="527"/>
      <c r="BF12" s="527"/>
      <c r="BG12" s="527"/>
      <c r="BH12" s="527"/>
      <c r="BI12" s="527"/>
      <c r="BJ12" s="527"/>
      <c r="BK12" s="527"/>
      <c r="BL12" s="527"/>
      <c r="BM12" s="527"/>
      <c r="BN12" s="527"/>
      <c r="BO12" s="527"/>
      <c r="BP12" s="60"/>
    </row>
    <row r="13" spans="4:71" s="28" customFormat="1" ht="18.75" customHeight="1" x14ac:dyDescent="0.4">
      <c r="D13" s="424"/>
      <c r="F13" s="447"/>
      <c r="G13" s="447"/>
      <c r="H13" s="447"/>
      <c r="I13" s="447"/>
      <c r="J13" s="447"/>
      <c r="K13" s="447"/>
      <c r="L13" s="71"/>
      <c r="M13" s="88"/>
      <c r="N13" s="520" t="str">
        <f>IF(履歴入力!W21="","",SUBSTITUTE(TEXT(SUBSTITUTE(TEXT(SUBSTITUTE(TEXT(SUBSTITUTE(TEXT(履歴入力!W21,"[$-ja-JP]gggee年mm月dd日"),"月0","月 "),"[$-ja-JP]gggee年mm月dd日"),"年0","年 "),"[$-ja-JP]gggee年mm月dd日"),"成0","成 "),"[$-ja-JP]gggee年mm月dd日"),"和0","和 "))</f>
        <v/>
      </c>
      <c r="O13" s="520"/>
      <c r="P13" s="520"/>
      <c r="Q13" s="520"/>
      <c r="R13" s="520"/>
      <c r="S13" s="520"/>
      <c r="T13" s="520"/>
      <c r="U13" s="520"/>
      <c r="V13" s="520"/>
      <c r="W13" s="520"/>
      <c r="X13" s="520"/>
      <c r="Y13" s="520"/>
      <c r="Z13" s="520"/>
      <c r="AA13" s="89"/>
      <c r="AB13" s="87"/>
      <c r="AC13" s="503" t="str">
        <f>IF(履歴入力!H22="","",履歴入力!H22)</f>
        <v/>
      </c>
      <c r="AD13" s="503"/>
      <c r="AE13" s="503"/>
      <c r="AF13" s="503"/>
      <c r="AG13" s="503"/>
      <c r="AH13" s="503"/>
      <c r="AI13" s="503"/>
      <c r="AJ13" s="503"/>
      <c r="AK13" s="503"/>
      <c r="AL13" s="503"/>
      <c r="AM13" s="503"/>
      <c r="AN13" s="503"/>
      <c r="AO13" s="503"/>
      <c r="AP13" s="503"/>
      <c r="AQ13" s="503"/>
      <c r="AR13" s="503"/>
      <c r="AS13" s="503"/>
      <c r="AT13" s="503"/>
      <c r="AU13" s="503"/>
      <c r="AV13" s="503"/>
      <c r="AW13" s="503"/>
      <c r="AX13" s="503"/>
      <c r="AY13" s="503"/>
      <c r="AZ13" s="503"/>
      <c r="BA13" s="503"/>
      <c r="BB13" s="52"/>
      <c r="BC13" s="87"/>
      <c r="BD13" s="518"/>
      <c r="BE13" s="518"/>
      <c r="BF13" s="518"/>
      <c r="BG13" s="518"/>
      <c r="BH13" s="518"/>
      <c r="BI13" s="518"/>
      <c r="BJ13" s="518"/>
      <c r="BK13" s="518"/>
      <c r="BL13" s="518"/>
      <c r="BM13" s="518"/>
      <c r="BN13" s="518"/>
      <c r="BO13" s="518"/>
      <c r="BP13" s="55"/>
    </row>
    <row r="14" spans="4:71" s="28" customFormat="1" ht="18.75" customHeight="1" x14ac:dyDescent="0.4">
      <c r="D14" s="424"/>
      <c r="F14" s="447"/>
      <c r="G14" s="447"/>
      <c r="H14" s="447"/>
      <c r="I14" s="447"/>
      <c r="J14" s="447"/>
      <c r="K14" s="447"/>
      <c r="L14" s="71"/>
      <c r="M14" s="88"/>
      <c r="N14" s="520" t="str">
        <f>IF(履歴入力!V23="","",SUBSTITUTE(TEXT(SUBSTITUTE(TEXT(SUBSTITUTE(TEXT(SUBSTITUTE(TEXT(履歴入力!V23,"[$-ja-JP]gggee年mm月dd日"),"月0","月 "),"[$-ja-JP]gggee年mm月dd日"),"年0","年 "),"[$-ja-JP]gggee年mm月dd日"),"成0","成 "),"[$-ja-JP]gggee年mm月dd日"),"和0","和 "))</f>
        <v/>
      </c>
      <c r="O14" s="520"/>
      <c r="P14" s="520"/>
      <c r="Q14" s="520"/>
      <c r="R14" s="520"/>
      <c r="S14" s="520"/>
      <c r="T14" s="520"/>
      <c r="U14" s="520"/>
      <c r="V14" s="520"/>
      <c r="W14" s="520"/>
      <c r="X14" s="520"/>
      <c r="Y14" s="520"/>
      <c r="Z14" s="520"/>
      <c r="AA14" s="89"/>
      <c r="AB14" s="90"/>
      <c r="AC14" s="501" t="str">
        <f>IF(履歴入力!H23="","",履歴入力!H23)</f>
        <v/>
      </c>
      <c r="AD14" s="501"/>
      <c r="AE14" s="501"/>
      <c r="AF14" s="501"/>
      <c r="AG14" s="501"/>
      <c r="AH14" s="501"/>
      <c r="AI14" s="501"/>
      <c r="AJ14" s="501"/>
      <c r="AK14" s="501"/>
      <c r="AL14" s="501"/>
      <c r="AM14" s="501"/>
      <c r="AN14" s="501"/>
      <c r="AO14" s="501"/>
      <c r="AP14" s="501"/>
      <c r="AQ14" s="501"/>
      <c r="AR14" s="501"/>
      <c r="AS14" s="501"/>
      <c r="AT14" s="501"/>
      <c r="AU14" s="501"/>
      <c r="AV14" s="501"/>
      <c r="AW14" s="501"/>
      <c r="AX14" s="501"/>
      <c r="AY14" s="501"/>
      <c r="AZ14" s="501"/>
      <c r="BA14" s="501"/>
      <c r="BB14" s="64"/>
      <c r="BC14" s="90"/>
      <c r="BD14" s="527" t="str">
        <f>IF(履歴入力!Y23="","",履歴入力!Y23)</f>
        <v/>
      </c>
      <c r="BE14" s="527"/>
      <c r="BF14" s="527"/>
      <c r="BG14" s="527"/>
      <c r="BH14" s="527"/>
      <c r="BI14" s="527"/>
      <c r="BJ14" s="527"/>
      <c r="BK14" s="527"/>
      <c r="BL14" s="527"/>
      <c r="BM14" s="527"/>
      <c r="BN14" s="527"/>
      <c r="BO14" s="527"/>
      <c r="BP14" s="60"/>
    </row>
    <row r="15" spans="4:71" s="28" customFormat="1" ht="18.75" customHeight="1" x14ac:dyDescent="0.4">
      <c r="D15" s="424"/>
      <c r="F15" s="447"/>
      <c r="G15" s="447"/>
      <c r="H15" s="447"/>
      <c r="I15" s="447"/>
      <c r="J15" s="447"/>
      <c r="K15" s="447"/>
      <c r="M15" s="88"/>
      <c r="N15" s="520" t="str">
        <f>IF(履歴入力!W23="","",SUBSTITUTE(TEXT(SUBSTITUTE(TEXT(SUBSTITUTE(TEXT(SUBSTITUTE(TEXT(履歴入力!W23,"[$-ja-JP]gggee年mm月dd日"),"月0","月 "),"[$-ja-JP]gggee年mm月dd日"),"年0","年 "),"[$-ja-JP]gggee年mm月dd日"),"成0","成 "),"[$-ja-JP]gggee年mm月dd日"),"和0","和 "))</f>
        <v/>
      </c>
      <c r="O15" s="520"/>
      <c r="P15" s="520"/>
      <c r="Q15" s="520"/>
      <c r="R15" s="520"/>
      <c r="S15" s="520"/>
      <c r="T15" s="520"/>
      <c r="U15" s="520"/>
      <c r="V15" s="520"/>
      <c r="W15" s="520"/>
      <c r="X15" s="520"/>
      <c r="Y15" s="520"/>
      <c r="Z15" s="520"/>
      <c r="AA15" s="89"/>
      <c r="AB15" s="87"/>
      <c r="AC15" s="503" t="str">
        <f>IF(履歴入力!H24="","",履歴入力!H24)</f>
        <v/>
      </c>
      <c r="AD15" s="503"/>
      <c r="AE15" s="503"/>
      <c r="AF15" s="503"/>
      <c r="AG15" s="503"/>
      <c r="AH15" s="503"/>
      <c r="AI15" s="503"/>
      <c r="AJ15" s="503"/>
      <c r="AK15" s="503"/>
      <c r="AL15" s="503"/>
      <c r="AM15" s="503"/>
      <c r="AN15" s="503"/>
      <c r="AO15" s="503"/>
      <c r="AP15" s="503"/>
      <c r="AQ15" s="503"/>
      <c r="AR15" s="503"/>
      <c r="AS15" s="503"/>
      <c r="AT15" s="503"/>
      <c r="AU15" s="503"/>
      <c r="AV15" s="503"/>
      <c r="AW15" s="503"/>
      <c r="AX15" s="503"/>
      <c r="AY15" s="503"/>
      <c r="AZ15" s="503"/>
      <c r="BA15" s="503"/>
      <c r="BB15" s="52"/>
      <c r="BC15" s="87"/>
      <c r="BD15" s="518"/>
      <c r="BE15" s="518"/>
      <c r="BF15" s="518"/>
      <c r="BG15" s="518"/>
      <c r="BH15" s="518"/>
      <c r="BI15" s="518"/>
      <c r="BJ15" s="518"/>
      <c r="BK15" s="518"/>
      <c r="BL15" s="518"/>
      <c r="BM15" s="518"/>
      <c r="BN15" s="518"/>
      <c r="BO15" s="518"/>
      <c r="BP15" s="55"/>
    </row>
    <row r="16" spans="4:71" s="28" customFormat="1" ht="18.75" customHeight="1" x14ac:dyDescent="0.4">
      <c r="D16" s="424"/>
      <c r="F16" s="447"/>
      <c r="G16" s="447"/>
      <c r="H16" s="447"/>
      <c r="I16" s="447"/>
      <c r="J16" s="447"/>
      <c r="K16" s="447"/>
      <c r="M16" s="88"/>
      <c r="N16" s="520" t="str">
        <f>IF(履歴入力!V25="","",SUBSTITUTE(TEXT(SUBSTITUTE(TEXT(SUBSTITUTE(TEXT(SUBSTITUTE(TEXT(履歴入力!V25,"[$-ja-JP]gggee年mm月dd日"),"月0","月 "),"[$-ja-JP]gggee年mm月dd日"),"年0","年 "),"[$-ja-JP]gggee年mm月dd日"),"成0","成 "),"[$-ja-JP]gggee年mm月dd日"),"和0","和 "))</f>
        <v/>
      </c>
      <c r="O16" s="520"/>
      <c r="P16" s="520"/>
      <c r="Q16" s="520"/>
      <c r="R16" s="520"/>
      <c r="S16" s="520"/>
      <c r="T16" s="520"/>
      <c r="U16" s="520"/>
      <c r="V16" s="520"/>
      <c r="W16" s="520"/>
      <c r="X16" s="520"/>
      <c r="Y16" s="520"/>
      <c r="Z16" s="520"/>
      <c r="AA16" s="89"/>
      <c r="AB16" s="90"/>
      <c r="AC16" s="501" t="str">
        <f>IF(履歴入力!H25="","",履歴入力!H25)</f>
        <v/>
      </c>
      <c r="AD16" s="501"/>
      <c r="AE16" s="501"/>
      <c r="AF16" s="501"/>
      <c r="AG16" s="501"/>
      <c r="AH16" s="501"/>
      <c r="AI16" s="501"/>
      <c r="AJ16" s="501"/>
      <c r="AK16" s="501"/>
      <c r="AL16" s="501"/>
      <c r="AM16" s="501"/>
      <c r="AN16" s="501"/>
      <c r="AO16" s="501"/>
      <c r="AP16" s="501"/>
      <c r="AQ16" s="501"/>
      <c r="AR16" s="501"/>
      <c r="AS16" s="501"/>
      <c r="AT16" s="501"/>
      <c r="AU16" s="501"/>
      <c r="AV16" s="501"/>
      <c r="AW16" s="501"/>
      <c r="AX16" s="501"/>
      <c r="AY16" s="501"/>
      <c r="AZ16" s="501"/>
      <c r="BA16" s="501"/>
      <c r="BB16" s="64"/>
      <c r="BC16" s="90"/>
      <c r="BD16" s="527" t="str">
        <f>IF(履歴入力!Y25="","",履歴入力!Y25)</f>
        <v/>
      </c>
      <c r="BE16" s="527"/>
      <c r="BF16" s="527"/>
      <c r="BG16" s="527"/>
      <c r="BH16" s="527"/>
      <c r="BI16" s="527"/>
      <c r="BJ16" s="527"/>
      <c r="BK16" s="527"/>
      <c r="BL16" s="527"/>
      <c r="BM16" s="527"/>
      <c r="BN16" s="527"/>
      <c r="BO16" s="527"/>
      <c r="BP16" s="60"/>
    </row>
    <row r="17" spans="4:68" s="28" customFormat="1" ht="18.75" customHeight="1" x14ac:dyDescent="0.4">
      <c r="D17" s="424"/>
      <c r="F17" s="447"/>
      <c r="G17" s="447"/>
      <c r="H17" s="447"/>
      <c r="I17" s="447"/>
      <c r="J17" s="447"/>
      <c r="K17" s="447"/>
      <c r="M17" s="88"/>
      <c r="N17" s="520" t="str">
        <f>IF(履歴入力!W25="","",SUBSTITUTE(TEXT(SUBSTITUTE(TEXT(SUBSTITUTE(TEXT(SUBSTITUTE(TEXT(履歴入力!W25,"[$-ja-JP]gggee年mm月dd日"),"月0","月 "),"[$-ja-JP]gggee年mm月dd日"),"年0","年 "),"[$-ja-JP]gggee年mm月dd日"),"成0","成 "),"[$-ja-JP]gggee年mm月dd日"),"和0","和 "))</f>
        <v/>
      </c>
      <c r="O17" s="520"/>
      <c r="P17" s="520"/>
      <c r="Q17" s="520"/>
      <c r="R17" s="520"/>
      <c r="S17" s="520"/>
      <c r="T17" s="520"/>
      <c r="U17" s="520"/>
      <c r="V17" s="520"/>
      <c r="W17" s="520"/>
      <c r="X17" s="520"/>
      <c r="Y17" s="520"/>
      <c r="Z17" s="520"/>
      <c r="AA17" s="89"/>
      <c r="AB17" s="87"/>
      <c r="AC17" s="503" t="str">
        <f>IF(履歴入力!H26="","",履歴入力!H26)</f>
        <v/>
      </c>
      <c r="AD17" s="503"/>
      <c r="AE17" s="503"/>
      <c r="AF17" s="503"/>
      <c r="AG17" s="503"/>
      <c r="AH17" s="503"/>
      <c r="AI17" s="503"/>
      <c r="AJ17" s="503"/>
      <c r="AK17" s="503"/>
      <c r="AL17" s="503"/>
      <c r="AM17" s="503"/>
      <c r="AN17" s="503"/>
      <c r="AO17" s="503"/>
      <c r="AP17" s="503"/>
      <c r="AQ17" s="503"/>
      <c r="AR17" s="503"/>
      <c r="AS17" s="503"/>
      <c r="AT17" s="503"/>
      <c r="AU17" s="503"/>
      <c r="AV17" s="503"/>
      <c r="AW17" s="503"/>
      <c r="AX17" s="503"/>
      <c r="AY17" s="503"/>
      <c r="AZ17" s="503"/>
      <c r="BA17" s="503"/>
      <c r="BB17" s="52"/>
      <c r="BC17" s="87"/>
      <c r="BD17" s="518"/>
      <c r="BE17" s="518"/>
      <c r="BF17" s="518"/>
      <c r="BG17" s="518"/>
      <c r="BH17" s="518"/>
      <c r="BI17" s="518"/>
      <c r="BJ17" s="518"/>
      <c r="BK17" s="518"/>
      <c r="BL17" s="518"/>
      <c r="BM17" s="518"/>
      <c r="BN17" s="518"/>
      <c r="BO17" s="518"/>
      <c r="BP17" s="55"/>
    </row>
    <row r="18" spans="4:68" s="28" customFormat="1" ht="18.75" customHeight="1" x14ac:dyDescent="0.4">
      <c r="D18" s="424"/>
      <c r="F18" s="447"/>
      <c r="G18" s="447"/>
      <c r="H18" s="447"/>
      <c r="I18" s="447"/>
      <c r="J18" s="447"/>
      <c r="K18" s="447"/>
      <c r="M18" s="88"/>
      <c r="N18" s="520" t="str">
        <f>IF(履歴入力!V27="","",SUBSTITUTE(TEXT(SUBSTITUTE(TEXT(SUBSTITUTE(TEXT(SUBSTITUTE(TEXT(履歴入力!V27,"[$-ja-JP]gggee年mm月dd日"),"月0","月 "),"[$-ja-JP]gggee年mm月dd日"),"年0","年 "),"[$-ja-JP]gggee年mm月dd日"),"成0","成 "),"[$-ja-JP]gggee年mm月dd日"),"和0","和 "))</f>
        <v/>
      </c>
      <c r="O18" s="520"/>
      <c r="P18" s="520"/>
      <c r="Q18" s="520"/>
      <c r="R18" s="520"/>
      <c r="S18" s="520"/>
      <c r="T18" s="520"/>
      <c r="U18" s="520"/>
      <c r="V18" s="520"/>
      <c r="W18" s="520"/>
      <c r="X18" s="520"/>
      <c r="Y18" s="520"/>
      <c r="Z18" s="520"/>
      <c r="AA18" s="89"/>
      <c r="AB18" s="90"/>
      <c r="AC18" s="501" t="str">
        <f>IF(履歴入力!H27="","",履歴入力!H27)</f>
        <v/>
      </c>
      <c r="AD18" s="501"/>
      <c r="AE18" s="501"/>
      <c r="AF18" s="501"/>
      <c r="AG18" s="501"/>
      <c r="AH18" s="501"/>
      <c r="AI18" s="501"/>
      <c r="AJ18" s="501"/>
      <c r="AK18" s="501"/>
      <c r="AL18" s="501"/>
      <c r="AM18" s="501"/>
      <c r="AN18" s="501"/>
      <c r="AO18" s="501"/>
      <c r="AP18" s="501"/>
      <c r="AQ18" s="501"/>
      <c r="AR18" s="501"/>
      <c r="AS18" s="501"/>
      <c r="AT18" s="501"/>
      <c r="AU18" s="501"/>
      <c r="AV18" s="501"/>
      <c r="AW18" s="501"/>
      <c r="AX18" s="501"/>
      <c r="AY18" s="501"/>
      <c r="AZ18" s="501"/>
      <c r="BA18" s="501"/>
      <c r="BB18" s="64"/>
      <c r="BC18" s="90"/>
      <c r="BD18" s="527" t="str">
        <f>IF(履歴入力!Y27="","",履歴入力!Y27)</f>
        <v/>
      </c>
      <c r="BE18" s="527"/>
      <c r="BF18" s="527"/>
      <c r="BG18" s="527"/>
      <c r="BH18" s="527"/>
      <c r="BI18" s="527"/>
      <c r="BJ18" s="527"/>
      <c r="BK18" s="527"/>
      <c r="BL18" s="527"/>
      <c r="BM18" s="527"/>
      <c r="BN18" s="527"/>
      <c r="BO18" s="527"/>
      <c r="BP18" s="60"/>
    </row>
    <row r="19" spans="4:68" s="28" customFormat="1" ht="18.75" customHeight="1" x14ac:dyDescent="0.4">
      <c r="D19" s="424"/>
      <c r="F19" s="447"/>
      <c r="G19" s="447"/>
      <c r="H19" s="447"/>
      <c r="I19" s="447"/>
      <c r="J19" s="447"/>
      <c r="K19" s="447"/>
      <c r="M19" s="88"/>
      <c r="N19" s="520" t="str">
        <f>IF(履歴入力!W27="","",SUBSTITUTE(TEXT(SUBSTITUTE(TEXT(SUBSTITUTE(TEXT(SUBSTITUTE(TEXT(履歴入力!W27,"[$-ja-JP]gggee年mm月dd日"),"月0","月 "),"[$-ja-JP]gggee年mm月dd日"),"年0","年 "),"[$-ja-JP]gggee年mm月dd日"),"成0","成 "),"[$-ja-JP]gggee年mm月dd日"),"和0","和 "))</f>
        <v/>
      </c>
      <c r="O19" s="520"/>
      <c r="P19" s="520"/>
      <c r="Q19" s="520"/>
      <c r="R19" s="520"/>
      <c r="S19" s="520"/>
      <c r="T19" s="520"/>
      <c r="U19" s="520"/>
      <c r="V19" s="520"/>
      <c r="W19" s="520"/>
      <c r="X19" s="520"/>
      <c r="Y19" s="520"/>
      <c r="Z19" s="520"/>
      <c r="AA19" s="89"/>
      <c r="AB19" s="87"/>
      <c r="AC19" s="503" t="str">
        <f>IF(履歴入力!H28="","",履歴入力!H28)</f>
        <v/>
      </c>
      <c r="AD19" s="503"/>
      <c r="AE19" s="503"/>
      <c r="AF19" s="503"/>
      <c r="AG19" s="503"/>
      <c r="AH19" s="503"/>
      <c r="AI19" s="503"/>
      <c r="AJ19" s="503"/>
      <c r="AK19" s="503"/>
      <c r="AL19" s="503"/>
      <c r="AM19" s="503"/>
      <c r="AN19" s="503"/>
      <c r="AO19" s="503"/>
      <c r="AP19" s="503"/>
      <c r="AQ19" s="503"/>
      <c r="AR19" s="503"/>
      <c r="AS19" s="503"/>
      <c r="AT19" s="503"/>
      <c r="AU19" s="503"/>
      <c r="AV19" s="503"/>
      <c r="AW19" s="503"/>
      <c r="AX19" s="503"/>
      <c r="AY19" s="503"/>
      <c r="AZ19" s="503"/>
      <c r="BA19" s="503"/>
      <c r="BB19" s="52"/>
      <c r="BC19" s="87"/>
      <c r="BD19" s="518"/>
      <c r="BE19" s="518"/>
      <c r="BF19" s="518"/>
      <c r="BG19" s="518"/>
      <c r="BH19" s="518"/>
      <c r="BI19" s="518"/>
      <c r="BJ19" s="518"/>
      <c r="BK19" s="518"/>
      <c r="BL19" s="518"/>
      <c r="BM19" s="518"/>
      <c r="BN19" s="518"/>
      <c r="BO19" s="518"/>
      <c r="BP19" s="55"/>
    </row>
    <row r="20" spans="4:68" s="28" customFormat="1" ht="18.75" customHeight="1" x14ac:dyDescent="0.4">
      <c r="D20" s="424"/>
      <c r="F20" s="447"/>
      <c r="G20" s="447"/>
      <c r="H20" s="447"/>
      <c r="I20" s="447"/>
      <c r="J20" s="447"/>
      <c r="K20" s="447"/>
      <c r="M20" s="88"/>
      <c r="N20" s="520" t="str">
        <f>IF(履歴入力!V29="","",SUBSTITUTE(TEXT(SUBSTITUTE(TEXT(SUBSTITUTE(TEXT(SUBSTITUTE(TEXT(履歴入力!V29,"[$-ja-JP]gggee年mm月dd日"),"月0","月 "),"[$-ja-JP]gggee年mm月dd日"),"年0","年 "),"[$-ja-JP]gggee年mm月dd日"),"成0","成 "),"[$-ja-JP]gggee年mm月dd日"),"和0","和 "))</f>
        <v/>
      </c>
      <c r="O20" s="520"/>
      <c r="P20" s="520"/>
      <c r="Q20" s="520"/>
      <c r="R20" s="520"/>
      <c r="S20" s="520"/>
      <c r="T20" s="520"/>
      <c r="U20" s="520"/>
      <c r="V20" s="520"/>
      <c r="W20" s="520"/>
      <c r="X20" s="520"/>
      <c r="Y20" s="520"/>
      <c r="Z20" s="520"/>
      <c r="AA20" s="89"/>
      <c r="AB20" s="90"/>
      <c r="AC20" s="501" t="str">
        <f>IF(履歴入力!H29="","",履歴入力!H29)</f>
        <v/>
      </c>
      <c r="AD20" s="501"/>
      <c r="AE20" s="501"/>
      <c r="AF20" s="501"/>
      <c r="AG20" s="501"/>
      <c r="AH20" s="501"/>
      <c r="AI20" s="501"/>
      <c r="AJ20" s="501"/>
      <c r="AK20" s="501"/>
      <c r="AL20" s="501"/>
      <c r="AM20" s="501"/>
      <c r="AN20" s="501"/>
      <c r="AO20" s="501"/>
      <c r="AP20" s="501"/>
      <c r="AQ20" s="501"/>
      <c r="AR20" s="501"/>
      <c r="AS20" s="501"/>
      <c r="AT20" s="501"/>
      <c r="AU20" s="501"/>
      <c r="AV20" s="501"/>
      <c r="AW20" s="501"/>
      <c r="AX20" s="501"/>
      <c r="AY20" s="501"/>
      <c r="AZ20" s="501"/>
      <c r="BA20" s="501"/>
      <c r="BB20" s="64"/>
      <c r="BC20" s="90"/>
      <c r="BD20" s="527" t="str">
        <f>IF(履歴入力!Y29="","",履歴入力!Y29)</f>
        <v/>
      </c>
      <c r="BE20" s="527"/>
      <c r="BF20" s="527"/>
      <c r="BG20" s="527"/>
      <c r="BH20" s="527"/>
      <c r="BI20" s="527"/>
      <c r="BJ20" s="527"/>
      <c r="BK20" s="527"/>
      <c r="BL20" s="527"/>
      <c r="BM20" s="527"/>
      <c r="BN20" s="527"/>
      <c r="BO20" s="527"/>
      <c r="BP20" s="60"/>
    </row>
    <row r="21" spans="4:68" s="28" customFormat="1" ht="18.75" customHeight="1" x14ac:dyDescent="0.4">
      <c r="D21" s="424"/>
      <c r="F21" s="447"/>
      <c r="G21" s="447"/>
      <c r="H21" s="447"/>
      <c r="I21" s="447"/>
      <c r="J21" s="447"/>
      <c r="K21" s="447"/>
      <c r="M21" s="88"/>
      <c r="N21" s="520" t="str">
        <f>IF(履歴入力!W29="","",SUBSTITUTE(TEXT(SUBSTITUTE(TEXT(SUBSTITUTE(TEXT(SUBSTITUTE(TEXT(履歴入力!W29,"[$-ja-JP]gggee年mm月dd日"),"月0","月 "),"[$-ja-JP]gggee年mm月dd日"),"年0","年 "),"[$-ja-JP]gggee年mm月dd日"),"成0","成 "),"[$-ja-JP]gggee年mm月dd日"),"和0","和 "))</f>
        <v/>
      </c>
      <c r="O21" s="520"/>
      <c r="P21" s="520"/>
      <c r="Q21" s="520"/>
      <c r="R21" s="520"/>
      <c r="S21" s="520"/>
      <c r="T21" s="520"/>
      <c r="U21" s="520"/>
      <c r="V21" s="520"/>
      <c r="W21" s="520"/>
      <c r="X21" s="520"/>
      <c r="Y21" s="520"/>
      <c r="Z21" s="520"/>
      <c r="AA21" s="89"/>
      <c r="AB21" s="87"/>
      <c r="AC21" s="503" t="str">
        <f>IF(履歴入力!H30="","",履歴入力!H30)</f>
        <v/>
      </c>
      <c r="AD21" s="503"/>
      <c r="AE21" s="503"/>
      <c r="AF21" s="503"/>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2"/>
      <c r="BC21" s="87"/>
      <c r="BD21" s="518"/>
      <c r="BE21" s="518"/>
      <c r="BF21" s="518"/>
      <c r="BG21" s="518"/>
      <c r="BH21" s="518"/>
      <c r="BI21" s="518"/>
      <c r="BJ21" s="518"/>
      <c r="BK21" s="518"/>
      <c r="BL21" s="518"/>
      <c r="BM21" s="518"/>
      <c r="BN21" s="518"/>
      <c r="BO21" s="518"/>
      <c r="BP21" s="55"/>
    </row>
    <row r="22" spans="4:68" s="28" customFormat="1" ht="18.75" customHeight="1" x14ac:dyDescent="0.4">
      <c r="D22" s="424"/>
      <c r="F22" s="447"/>
      <c r="G22" s="447"/>
      <c r="H22" s="447"/>
      <c r="I22" s="447"/>
      <c r="J22" s="447"/>
      <c r="K22" s="447"/>
      <c r="M22" s="88"/>
      <c r="N22" s="520" t="str">
        <f>IF(履歴入力!V31="","",SUBSTITUTE(TEXT(SUBSTITUTE(TEXT(SUBSTITUTE(TEXT(SUBSTITUTE(TEXT(履歴入力!V31,"[$-ja-JP]gggee年mm月dd日"),"月0","月 "),"[$-ja-JP]gggee年mm月dd日"),"年0","年 "),"[$-ja-JP]gggee年mm月dd日"),"成0","成 "),"[$-ja-JP]gggee年mm月dd日"),"和0","和 "))</f>
        <v/>
      </c>
      <c r="O22" s="520"/>
      <c r="P22" s="520"/>
      <c r="Q22" s="520"/>
      <c r="R22" s="520"/>
      <c r="S22" s="520"/>
      <c r="T22" s="520"/>
      <c r="U22" s="520"/>
      <c r="V22" s="520"/>
      <c r="W22" s="520"/>
      <c r="X22" s="520"/>
      <c r="Y22" s="520"/>
      <c r="Z22" s="520"/>
      <c r="AA22" s="89"/>
      <c r="AB22" s="90"/>
      <c r="AC22" s="501" t="str">
        <f>IF(履歴入力!H31="","",履歴入力!H31)</f>
        <v/>
      </c>
      <c r="AD22" s="501"/>
      <c r="AE22" s="501"/>
      <c r="AF22" s="501"/>
      <c r="AG22" s="501"/>
      <c r="AH22" s="501"/>
      <c r="AI22" s="501"/>
      <c r="AJ22" s="501"/>
      <c r="AK22" s="501"/>
      <c r="AL22" s="501"/>
      <c r="AM22" s="501"/>
      <c r="AN22" s="501"/>
      <c r="AO22" s="501"/>
      <c r="AP22" s="501"/>
      <c r="AQ22" s="501"/>
      <c r="AR22" s="501"/>
      <c r="AS22" s="501"/>
      <c r="AT22" s="501"/>
      <c r="AU22" s="501"/>
      <c r="AV22" s="501"/>
      <c r="AW22" s="501"/>
      <c r="AX22" s="501"/>
      <c r="AY22" s="501"/>
      <c r="AZ22" s="501"/>
      <c r="BA22" s="501"/>
      <c r="BB22" s="64"/>
      <c r="BC22" s="90"/>
      <c r="BD22" s="527" t="str">
        <f>IF(履歴入力!Y31="","",履歴入力!Y31)</f>
        <v/>
      </c>
      <c r="BE22" s="527"/>
      <c r="BF22" s="527"/>
      <c r="BG22" s="527"/>
      <c r="BH22" s="527"/>
      <c r="BI22" s="527"/>
      <c r="BJ22" s="527"/>
      <c r="BK22" s="527"/>
      <c r="BL22" s="527"/>
      <c r="BM22" s="527"/>
      <c r="BN22" s="527"/>
      <c r="BO22" s="527"/>
      <c r="BP22" s="60"/>
    </row>
    <row r="23" spans="4:68" s="28" customFormat="1" ht="18.75" customHeight="1" x14ac:dyDescent="0.4">
      <c r="D23" s="424"/>
      <c r="F23" s="447"/>
      <c r="G23" s="447"/>
      <c r="H23" s="447"/>
      <c r="I23" s="447"/>
      <c r="J23" s="447"/>
      <c r="K23" s="447"/>
      <c r="M23" s="88"/>
      <c r="N23" s="520" t="str">
        <f>IF(履歴入力!W31="","",SUBSTITUTE(TEXT(SUBSTITUTE(TEXT(SUBSTITUTE(TEXT(SUBSTITUTE(TEXT(履歴入力!W31,"[$-ja-JP]gggee年mm月dd日"),"月0","月 "),"[$-ja-JP]gggee年mm月dd日"),"年0","年 "),"[$-ja-JP]gggee年mm月dd日"),"成0","成 "),"[$-ja-JP]gggee年mm月dd日"),"和0","和 "))</f>
        <v/>
      </c>
      <c r="O23" s="520"/>
      <c r="P23" s="520"/>
      <c r="Q23" s="520"/>
      <c r="R23" s="520"/>
      <c r="S23" s="520"/>
      <c r="T23" s="520"/>
      <c r="U23" s="520"/>
      <c r="V23" s="520"/>
      <c r="W23" s="520"/>
      <c r="X23" s="520"/>
      <c r="Y23" s="520"/>
      <c r="Z23" s="520"/>
      <c r="AA23" s="89"/>
      <c r="AB23" s="87"/>
      <c r="AC23" s="503" t="str">
        <f>IF(履歴入力!H32="","",履歴入力!H32)</f>
        <v/>
      </c>
      <c r="AD23" s="503"/>
      <c r="AE23" s="503"/>
      <c r="AF23" s="503"/>
      <c r="AG23" s="503"/>
      <c r="AH23" s="503"/>
      <c r="AI23" s="503"/>
      <c r="AJ23" s="503"/>
      <c r="AK23" s="503"/>
      <c r="AL23" s="503"/>
      <c r="AM23" s="503"/>
      <c r="AN23" s="503"/>
      <c r="AO23" s="503"/>
      <c r="AP23" s="503"/>
      <c r="AQ23" s="503"/>
      <c r="AR23" s="503"/>
      <c r="AS23" s="503"/>
      <c r="AT23" s="503"/>
      <c r="AU23" s="503"/>
      <c r="AV23" s="503"/>
      <c r="AW23" s="503"/>
      <c r="AX23" s="503"/>
      <c r="AY23" s="503"/>
      <c r="AZ23" s="503"/>
      <c r="BA23" s="503"/>
      <c r="BB23" s="52"/>
      <c r="BC23" s="87"/>
      <c r="BD23" s="518"/>
      <c r="BE23" s="518"/>
      <c r="BF23" s="518"/>
      <c r="BG23" s="518"/>
      <c r="BH23" s="518"/>
      <c r="BI23" s="518"/>
      <c r="BJ23" s="518"/>
      <c r="BK23" s="518"/>
      <c r="BL23" s="518"/>
      <c r="BM23" s="518"/>
      <c r="BN23" s="518"/>
      <c r="BO23" s="518"/>
      <c r="BP23" s="55"/>
    </row>
    <row r="24" spans="4:68" s="28" customFormat="1" ht="18.75" customHeight="1" x14ac:dyDescent="0.4">
      <c r="D24" s="424"/>
      <c r="F24" s="447"/>
      <c r="G24" s="447"/>
      <c r="H24" s="447"/>
      <c r="I24" s="447"/>
      <c r="J24" s="447"/>
      <c r="K24" s="447"/>
      <c r="M24" s="88"/>
      <c r="N24" s="520" t="str">
        <f>IF(履歴入力!V33="","",SUBSTITUTE(TEXT(SUBSTITUTE(TEXT(SUBSTITUTE(TEXT(SUBSTITUTE(TEXT(履歴入力!V33,"[$-ja-JP]gggee年mm月dd日"),"月0","月 "),"[$-ja-JP]gggee年mm月dd日"),"年0","年 "),"[$-ja-JP]gggee年mm月dd日"),"成0","成 "),"[$-ja-JP]gggee年mm月dd日"),"和0","和 "))</f>
        <v/>
      </c>
      <c r="O24" s="520"/>
      <c r="P24" s="520"/>
      <c r="Q24" s="520"/>
      <c r="R24" s="520"/>
      <c r="S24" s="520"/>
      <c r="T24" s="520"/>
      <c r="U24" s="520"/>
      <c r="V24" s="520"/>
      <c r="W24" s="520"/>
      <c r="X24" s="520"/>
      <c r="Y24" s="520"/>
      <c r="Z24" s="520"/>
      <c r="AA24" s="89"/>
      <c r="AB24" s="90"/>
      <c r="AC24" s="501" t="str">
        <f>IF(履歴入力!H33="","",履歴入力!H33)</f>
        <v/>
      </c>
      <c r="AD24" s="501"/>
      <c r="AE24" s="501"/>
      <c r="AF24" s="501"/>
      <c r="AG24" s="501"/>
      <c r="AH24" s="501"/>
      <c r="AI24" s="501"/>
      <c r="AJ24" s="501"/>
      <c r="AK24" s="501"/>
      <c r="AL24" s="501"/>
      <c r="AM24" s="501"/>
      <c r="AN24" s="501"/>
      <c r="AO24" s="501"/>
      <c r="AP24" s="501"/>
      <c r="AQ24" s="501"/>
      <c r="AR24" s="501"/>
      <c r="AS24" s="501"/>
      <c r="AT24" s="501"/>
      <c r="AU24" s="501"/>
      <c r="AV24" s="501"/>
      <c r="AW24" s="501"/>
      <c r="AX24" s="501"/>
      <c r="AY24" s="501"/>
      <c r="AZ24" s="501"/>
      <c r="BA24" s="501"/>
      <c r="BB24" s="64"/>
      <c r="BC24" s="90"/>
      <c r="BD24" s="527" t="str">
        <f>IF(履歴入力!Y33="","",履歴入力!Y33)</f>
        <v/>
      </c>
      <c r="BE24" s="527"/>
      <c r="BF24" s="527"/>
      <c r="BG24" s="527"/>
      <c r="BH24" s="527"/>
      <c r="BI24" s="527"/>
      <c r="BJ24" s="527"/>
      <c r="BK24" s="527"/>
      <c r="BL24" s="527"/>
      <c r="BM24" s="527"/>
      <c r="BN24" s="527"/>
      <c r="BO24" s="527"/>
      <c r="BP24" s="60"/>
    </row>
    <row r="25" spans="4:68" s="28" customFormat="1" ht="18.75" customHeight="1" x14ac:dyDescent="0.4">
      <c r="D25" s="424"/>
      <c r="F25" s="447"/>
      <c r="G25" s="447"/>
      <c r="H25" s="447"/>
      <c r="I25" s="447"/>
      <c r="J25" s="447"/>
      <c r="K25" s="447"/>
      <c r="M25" s="88"/>
      <c r="N25" s="520" t="str">
        <f>IF(履歴入力!W33="","",SUBSTITUTE(TEXT(SUBSTITUTE(TEXT(SUBSTITUTE(TEXT(SUBSTITUTE(TEXT(履歴入力!W33,"[$-ja-JP]gggee年mm月dd日"),"月0","月 "),"[$-ja-JP]gggee年mm月dd日"),"年0","年 "),"[$-ja-JP]gggee年mm月dd日"),"成0","成 "),"[$-ja-JP]gggee年mm月dd日"),"和0","和 "))</f>
        <v/>
      </c>
      <c r="O25" s="520"/>
      <c r="P25" s="520"/>
      <c r="Q25" s="520"/>
      <c r="R25" s="520"/>
      <c r="S25" s="520"/>
      <c r="T25" s="520"/>
      <c r="U25" s="520"/>
      <c r="V25" s="520"/>
      <c r="W25" s="520"/>
      <c r="X25" s="520"/>
      <c r="Y25" s="520"/>
      <c r="Z25" s="520"/>
      <c r="AA25" s="89"/>
      <c r="AB25" s="87"/>
      <c r="AC25" s="503" t="str">
        <f>IF(履歴入力!H34="","",履歴入力!H34)</f>
        <v/>
      </c>
      <c r="AD25" s="503"/>
      <c r="AE25" s="503"/>
      <c r="AF25" s="503"/>
      <c r="AG25" s="503"/>
      <c r="AH25" s="503"/>
      <c r="AI25" s="503"/>
      <c r="AJ25" s="503"/>
      <c r="AK25" s="503"/>
      <c r="AL25" s="503"/>
      <c r="AM25" s="503"/>
      <c r="AN25" s="503"/>
      <c r="AO25" s="503"/>
      <c r="AP25" s="503"/>
      <c r="AQ25" s="503"/>
      <c r="AR25" s="503"/>
      <c r="AS25" s="503"/>
      <c r="AT25" s="503"/>
      <c r="AU25" s="503"/>
      <c r="AV25" s="503"/>
      <c r="AW25" s="503"/>
      <c r="AX25" s="503"/>
      <c r="AY25" s="503"/>
      <c r="AZ25" s="503"/>
      <c r="BA25" s="503"/>
      <c r="BB25" s="52"/>
      <c r="BC25" s="87"/>
      <c r="BD25" s="518"/>
      <c r="BE25" s="518"/>
      <c r="BF25" s="518"/>
      <c r="BG25" s="518"/>
      <c r="BH25" s="518"/>
      <c r="BI25" s="518"/>
      <c r="BJ25" s="518"/>
      <c r="BK25" s="518"/>
      <c r="BL25" s="518"/>
      <c r="BM25" s="518"/>
      <c r="BN25" s="518"/>
      <c r="BO25" s="518"/>
      <c r="BP25" s="55"/>
    </row>
    <row r="26" spans="4:68" s="28" customFormat="1" ht="18.75" customHeight="1" x14ac:dyDescent="0.4">
      <c r="D26" s="424"/>
      <c r="F26" s="447"/>
      <c r="G26" s="447"/>
      <c r="H26" s="447"/>
      <c r="I26" s="447"/>
      <c r="J26" s="447"/>
      <c r="K26" s="447"/>
      <c r="M26" s="88"/>
      <c r="N26" s="520" t="str">
        <f>IF(履歴入力!V35="","",SUBSTITUTE(TEXT(SUBSTITUTE(TEXT(SUBSTITUTE(TEXT(SUBSTITUTE(TEXT(履歴入力!V35,"[$-ja-JP]gggee年mm月dd日"),"月0","月 "),"[$-ja-JP]gggee年mm月dd日"),"年0","年 "),"[$-ja-JP]gggee年mm月dd日"),"成0","成 "),"[$-ja-JP]gggee年mm月dd日"),"和0","和 "))</f>
        <v/>
      </c>
      <c r="O26" s="520"/>
      <c r="P26" s="520"/>
      <c r="Q26" s="520"/>
      <c r="R26" s="520"/>
      <c r="S26" s="520"/>
      <c r="T26" s="520"/>
      <c r="U26" s="520"/>
      <c r="V26" s="520"/>
      <c r="W26" s="520"/>
      <c r="X26" s="520"/>
      <c r="Y26" s="520"/>
      <c r="Z26" s="520"/>
      <c r="AA26" s="89"/>
      <c r="AB26" s="90"/>
      <c r="AC26" s="501" t="str">
        <f>IF(履歴入力!H35="","",履歴入力!H35)</f>
        <v/>
      </c>
      <c r="AD26" s="501"/>
      <c r="AE26" s="501"/>
      <c r="AF26" s="501"/>
      <c r="AG26" s="501"/>
      <c r="AH26" s="501"/>
      <c r="AI26" s="501"/>
      <c r="AJ26" s="501"/>
      <c r="AK26" s="501"/>
      <c r="AL26" s="501"/>
      <c r="AM26" s="501"/>
      <c r="AN26" s="501"/>
      <c r="AO26" s="501"/>
      <c r="AP26" s="501"/>
      <c r="AQ26" s="501"/>
      <c r="AR26" s="501"/>
      <c r="AS26" s="501"/>
      <c r="AT26" s="501"/>
      <c r="AU26" s="501"/>
      <c r="AV26" s="501"/>
      <c r="AW26" s="501"/>
      <c r="AX26" s="501"/>
      <c r="AY26" s="501"/>
      <c r="AZ26" s="501"/>
      <c r="BA26" s="501"/>
      <c r="BB26" s="64"/>
      <c r="BC26" s="90"/>
      <c r="BD26" s="527" t="str">
        <f>IF(履歴入力!Y35="","",履歴入力!Y35)</f>
        <v/>
      </c>
      <c r="BE26" s="527"/>
      <c r="BF26" s="527"/>
      <c r="BG26" s="527"/>
      <c r="BH26" s="527"/>
      <c r="BI26" s="527"/>
      <c r="BJ26" s="527"/>
      <c r="BK26" s="527"/>
      <c r="BL26" s="527"/>
      <c r="BM26" s="527"/>
      <c r="BN26" s="527"/>
      <c r="BO26" s="527"/>
      <c r="BP26" s="60"/>
    </row>
    <row r="27" spans="4:68" s="28" customFormat="1" ht="18.75" customHeight="1" x14ac:dyDescent="0.4">
      <c r="D27" s="424"/>
      <c r="F27" s="447"/>
      <c r="G27" s="447"/>
      <c r="H27" s="447"/>
      <c r="I27" s="447"/>
      <c r="J27" s="447"/>
      <c r="K27" s="447"/>
      <c r="M27" s="88"/>
      <c r="N27" s="520" t="str">
        <f>IF(履歴入力!W35="","",SUBSTITUTE(TEXT(SUBSTITUTE(TEXT(SUBSTITUTE(TEXT(SUBSTITUTE(TEXT(履歴入力!W35,"[$-ja-JP]gggee年mm月dd日"),"月0","月 "),"[$-ja-JP]gggee年mm月dd日"),"年0","年 "),"[$-ja-JP]gggee年mm月dd日"),"成0","成 "),"[$-ja-JP]gggee年mm月dd日"),"和0","和 "))</f>
        <v/>
      </c>
      <c r="O27" s="520"/>
      <c r="P27" s="520"/>
      <c r="Q27" s="520"/>
      <c r="R27" s="520"/>
      <c r="S27" s="520"/>
      <c r="T27" s="520"/>
      <c r="U27" s="520"/>
      <c r="V27" s="520"/>
      <c r="W27" s="520"/>
      <c r="X27" s="520"/>
      <c r="Y27" s="520"/>
      <c r="Z27" s="520"/>
      <c r="AA27" s="89"/>
      <c r="AB27" s="87"/>
      <c r="AC27" s="503" t="str">
        <f>IF(履歴入力!H36="","",履歴入力!H36)</f>
        <v/>
      </c>
      <c r="AD27" s="503"/>
      <c r="AE27" s="503"/>
      <c r="AF27" s="503"/>
      <c r="AG27" s="503"/>
      <c r="AH27" s="503"/>
      <c r="AI27" s="503"/>
      <c r="AJ27" s="503"/>
      <c r="AK27" s="503"/>
      <c r="AL27" s="503"/>
      <c r="AM27" s="503"/>
      <c r="AN27" s="503"/>
      <c r="AO27" s="503"/>
      <c r="AP27" s="503"/>
      <c r="AQ27" s="503"/>
      <c r="AR27" s="503"/>
      <c r="AS27" s="503"/>
      <c r="AT27" s="503"/>
      <c r="AU27" s="503"/>
      <c r="AV27" s="503"/>
      <c r="AW27" s="503"/>
      <c r="AX27" s="503"/>
      <c r="AY27" s="503"/>
      <c r="AZ27" s="503"/>
      <c r="BA27" s="503"/>
      <c r="BB27" s="52"/>
      <c r="BC27" s="87"/>
      <c r="BD27" s="518"/>
      <c r="BE27" s="518"/>
      <c r="BF27" s="518"/>
      <c r="BG27" s="518"/>
      <c r="BH27" s="518"/>
      <c r="BI27" s="518"/>
      <c r="BJ27" s="518"/>
      <c r="BK27" s="518"/>
      <c r="BL27" s="518"/>
      <c r="BM27" s="518"/>
      <c r="BN27" s="518"/>
      <c r="BO27" s="518"/>
      <c r="BP27" s="55"/>
    </row>
    <row r="28" spans="4:68" s="28" customFormat="1" ht="18.75" customHeight="1" x14ac:dyDescent="0.4">
      <c r="D28" s="424"/>
      <c r="F28" s="447"/>
      <c r="G28" s="447"/>
      <c r="H28" s="447"/>
      <c r="I28" s="447"/>
      <c r="J28" s="447"/>
      <c r="K28" s="447"/>
      <c r="M28" s="88"/>
      <c r="N28" s="520" t="str">
        <f>IF(履歴入力!V37="","",SUBSTITUTE(TEXT(SUBSTITUTE(TEXT(SUBSTITUTE(TEXT(SUBSTITUTE(TEXT(履歴入力!V37,"[$-ja-JP]gggee年mm月dd日"),"月0","月 "),"[$-ja-JP]gggee年mm月dd日"),"年0","年 "),"[$-ja-JP]gggee年mm月dd日"),"成0","成 "),"[$-ja-JP]gggee年mm月dd日"),"和0","和 "))</f>
        <v/>
      </c>
      <c r="O28" s="520"/>
      <c r="P28" s="520"/>
      <c r="Q28" s="520"/>
      <c r="R28" s="520"/>
      <c r="S28" s="520"/>
      <c r="T28" s="520"/>
      <c r="U28" s="520"/>
      <c r="V28" s="520"/>
      <c r="W28" s="520"/>
      <c r="X28" s="520"/>
      <c r="Y28" s="520"/>
      <c r="Z28" s="520"/>
      <c r="AA28" s="89"/>
      <c r="AB28" s="90"/>
      <c r="AC28" s="501" t="str">
        <f>IF(履歴入力!H37="","",履歴入力!H37)</f>
        <v/>
      </c>
      <c r="AD28" s="501"/>
      <c r="AE28" s="501"/>
      <c r="AF28" s="501"/>
      <c r="AG28" s="501"/>
      <c r="AH28" s="501"/>
      <c r="AI28" s="501"/>
      <c r="AJ28" s="501"/>
      <c r="AK28" s="501"/>
      <c r="AL28" s="501"/>
      <c r="AM28" s="501"/>
      <c r="AN28" s="501"/>
      <c r="AO28" s="501"/>
      <c r="AP28" s="501"/>
      <c r="AQ28" s="501"/>
      <c r="AR28" s="501"/>
      <c r="AS28" s="501"/>
      <c r="AT28" s="501"/>
      <c r="AU28" s="501"/>
      <c r="AV28" s="501"/>
      <c r="AW28" s="501"/>
      <c r="AX28" s="501"/>
      <c r="AY28" s="501"/>
      <c r="AZ28" s="501"/>
      <c r="BA28" s="501"/>
      <c r="BB28" s="64"/>
      <c r="BC28" s="90"/>
      <c r="BD28" s="527" t="str">
        <f>IF(履歴入力!Y37="","",履歴入力!Y37)</f>
        <v/>
      </c>
      <c r="BE28" s="527"/>
      <c r="BF28" s="527"/>
      <c r="BG28" s="527"/>
      <c r="BH28" s="527"/>
      <c r="BI28" s="527"/>
      <c r="BJ28" s="527"/>
      <c r="BK28" s="527"/>
      <c r="BL28" s="527"/>
      <c r="BM28" s="527"/>
      <c r="BN28" s="527"/>
      <c r="BO28" s="527"/>
      <c r="BP28" s="60"/>
    </row>
    <row r="29" spans="4:68" s="28" customFormat="1" ht="18.75" customHeight="1" x14ac:dyDescent="0.4">
      <c r="D29" s="424"/>
      <c r="F29" s="447"/>
      <c r="G29" s="447"/>
      <c r="H29" s="447"/>
      <c r="I29" s="447"/>
      <c r="J29" s="447"/>
      <c r="K29" s="447"/>
      <c r="M29" s="88"/>
      <c r="N29" s="520" t="str">
        <f>IF(履歴入力!W37="","",SUBSTITUTE(TEXT(SUBSTITUTE(TEXT(SUBSTITUTE(TEXT(SUBSTITUTE(TEXT(履歴入力!W37,"[$-ja-JP]gggee年mm月dd日"),"月0","月 "),"[$-ja-JP]gggee年mm月dd日"),"年0","年 "),"[$-ja-JP]gggee年mm月dd日"),"成0","成 "),"[$-ja-JP]gggee年mm月dd日"),"和0","和 "))</f>
        <v/>
      </c>
      <c r="O29" s="520"/>
      <c r="P29" s="520"/>
      <c r="Q29" s="520"/>
      <c r="R29" s="520"/>
      <c r="S29" s="520"/>
      <c r="T29" s="520"/>
      <c r="U29" s="520"/>
      <c r="V29" s="520"/>
      <c r="W29" s="520"/>
      <c r="X29" s="520"/>
      <c r="Y29" s="520"/>
      <c r="Z29" s="520"/>
      <c r="AA29" s="89"/>
      <c r="AB29" s="87"/>
      <c r="AC29" s="503" t="str">
        <f>IF(履歴入力!H38="","",履歴入力!H38)</f>
        <v/>
      </c>
      <c r="AD29" s="503"/>
      <c r="AE29" s="503"/>
      <c r="AF29" s="503"/>
      <c r="AG29" s="503"/>
      <c r="AH29" s="503"/>
      <c r="AI29" s="503"/>
      <c r="AJ29" s="503"/>
      <c r="AK29" s="503"/>
      <c r="AL29" s="503"/>
      <c r="AM29" s="503"/>
      <c r="AN29" s="503"/>
      <c r="AO29" s="503"/>
      <c r="AP29" s="503"/>
      <c r="AQ29" s="503"/>
      <c r="AR29" s="503"/>
      <c r="AS29" s="503"/>
      <c r="AT29" s="503"/>
      <c r="AU29" s="503"/>
      <c r="AV29" s="503"/>
      <c r="AW29" s="503"/>
      <c r="AX29" s="503"/>
      <c r="AY29" s="503"/>
      <c r="AZ29" s="503"/>
      <c r="BA29" s="503"/>
      <c r="BB29" s="52"/>
      <c r="BC29" s="87"/>
      <c r="BD29" s="518"/>
      <c r="BE29" s="518"/>
      <c r="BF29" s="518"/>
      <c r="BG29" s="518"/>
      <c r="BH29" s="518"/>
      <c r="BI29" s="518"/>
      <c r="BJ29" s="518"/>
      <c r="BK29" s="518"/>
      <c r="BL29" s="518"/>
      <c r="BM29" s="518"/>
      <c r="BN29" s="518"/>
      <c r="BO29" s="518"/>
      <c r="BP29" s="55"/>
    </row>
    <row r="30" spans="4:68" s="28" customFormat="1" ht="18.75" customHeight="1" x14ac:dyDescent="0.4">
      <c r="D30" s="424"/>
      <c r="F30" s="447"/>
      <c r="G30" s="447"/>
      <c r="H30" s="447"/>
      <c r="I30" s="447"/>
      <c r="J30" s="447"/>
      <c r="K30" s="447"/>
      <c r="M30" s="88"/>
      <c r="N30" s="520" t="str">
        <f>IF(履歴入力!V39="","",SUBSTITUTE(TEXT(SUBSTITUTE(TEXT(SUBSTITUTE(TEXT(SUBSTITUTE(TEXT(履歴入力!V39,"[$-ja-JP]gggee年mm月dd日"),"月0","月 "),"[$-ja-JP]gggee年mm月dd日"),"年0","年 "),"[$-ja-JP]gggee年mm月dd日"),"成0","成 "),"[$-ja-JP]gggee年mm月dd日"),"和0","和 "))</f>
        <v/>
      </c>
      <c r="O30" s="520"/>
      <c r="P30" s="520"/>
      <c r="Q30" s="520"/>
      <c r="R30" s="520"/>
      <c r="S30" s="520"/>
      <c r="T30" s="520"/>
      <c r="U30" s="520"/>
      <c r="V30" s="520"/>
      <c r="W30" s="520"/>
      <c r="X30" s="520"/>
      <c r="Y30" s="520"/>
      <c r="Z30" s="520"/>
      <c r="AA30" s="89"/>
      <c r="AB30" s="90"/>
      <c r="AC30" s="501" t="str">
        <f>IF(履歴入力!H39="","",履歴入力!H39)</f>
        <v/>
      </c>
      <c r="AD30" s="501"/>
      <c r="AE30" s="501"/>
      <c r="AF30" s="501"/>
      <c r="AG30" s="501"/>
      <c r="AH30" s="501"/>
      <c r="AI30" s="501"/>
      <c r="AJ30" s="501"/>
      <c r="AK30" s="501"/>
      <c r="AL30" s="501"/>
      <c r="AM30" s="501"/>
      <c r="AN30" s="501"/>
      <c r="AO30" s="501"/>
      <c r="AP30" s="501"/>
      <c r="AQ30" s="501"/>
      <c r="AR30" s="501"/>
      <c r="AS30" s="501"/>
      <c r="AT30" s="501"/>
      <c r="AU30" s="501"/>
      <c r="AV30" s="501"/>
      <c r="AW30" s="501"/>
      <c r="AX30" s="501"/>
      <c r="AY30" s="501"/>
      <c r="AZ30" s="501"/>
      <c r="BA30" s="501"/>
      <c r="BB30" s="64"/>
      <c r="BC30" s="90"/>
      <c r="BD30" s="527" t="str">
        <f>IF(履歴入力!Y39="","",履歴入力!Y39)</f>
        <v/>
      </c>
      <c r="BE30" s="527"/>
      <c r="BF30" s="527"/>
      <c r="BG30" s="527"/>
      <c r="BH30" s="527"/>
      <c r="BI30" s="527"/>
      <c r="BJ30" s="527"/>
      <c r="BK30" s="527"/>
      <c r="BL30" s="527"/>
      <c r="BM30" s="527"/>
      <c r="BN30" s="527"/>
      <c r="BO30" s="527"/>
      <c r="BP30" s="60"/>
    </row>
    <row r="31" spans="4:68" s="28" customFormat="1" ht="18.75" customHeight="1" x14ac:dyDescent="0.4">
      <c r="D31" s="424"/>
      <c r="F31" s="447"/>
      <c r="G31" s="447"/>
      <c r="H31" s="447"/>
      <c r="I31" s="447"/>
      <c r="J31" s="447"/>
      <c r="K31" s="447"/>
      <c r="M31" s="88"/>
      <c r="N31" s="520" t="str">
        <f>IF(履歴入力!W39="","",SUBSTITUTE(TEXT(SUBSTITUTE(TEXT(SUBSTITUTE(TEXT(SUBSTITUTE(TEXT(履歴入力!W39,"[$-ja-JP]gggee年mm月dd日"),"月0","月 "),"[$-ja-JP]gggee年mm月dd日"),"年0","年 "),"[$-ja-JP]gggee年mm月dd日"),"成0","成 "),"[$-ja-JP]gggee年mm月dd日"),"和0","和 "))</f>
        <v/>
      </c>
      <c r="O31" s="520"/>
      <c r="P31" s="520"/>
      <c r="Q31" s="520"/>
      <c r="R31" s="520"/>
      <c r="S31" s="520"/>
      <c r="T31" s="520"/>
      <c r="U31" s="520"/>
      <c r="V31" s="520"/>
      <c r="W31" s="520"/>
      <c r="X31" s="520"/>
      <c r="Y31" s="520"/>
      <c r="Z31" s="520"/>
      <c r="AA31" s="89"/>
      <c r="AB31" s="87"/>
      <c r="AC31" s="503" t="str">
        <f>IF(履歴入力!H40="","",履歴入力!H40)</f>
        <v/>
      </c>
      <c r="AD31" s="503"/>
      <c r="AE31" s="503"/>
      <c r="AF31" s="503"/>
      <c r="AG31" s="503"/>
      <c r="AH31" s="503"/>
      <c r="AI31" s="503"/>
      <c r="AJ31" s="503"/>
      <c r="AK31" s="503"/>
      <c r="AL31" s="503"/>
      <c r="AM31" s="503"/>
      <c r="AN31" s="503"/>
      <c r="AO31" s="503"/>
      <c r="AP31" s="503"/>
      <c r="AQ31" s="503"/>
      <c r="AR31" s="503"/>
      <c r="AS31" s="503"/>
      <c r="AT31" s="503"/>
      <c r="AU31" s="503"/>
      <c r="AV31" s="503"/>
      <c r="AW31" s="503"/>
      <c r="AX31" s="503"/>
      <c r="AY31" s="503"/>
      <c r="AZ31" s="503"/>
      <c r="BA31" s="503"/>
      <c r="BB31" s="52"/>
      <c r="BC31" s="87"/>
      <c r="BD31" s="518"/>
      <c r="BE31" s="518"/>
      <c r="BF31" s="518"/>
      <c r="BG31" s="518"/>
      <c r="BH31" s="518"/>
      <c r="BI31" s="518"/>
      <c r="BJ31" s="518"/>
      <c r="BK31" s="518"/>
      <c r="BL31" s="518"/>
      <c r="BM31" s="518"/>
      <c r="BN31" s="518"/>
      <c r="BO31" s="518"/>
      <c r="BP31" s="55"/>
    </row>
    <row r="32" spans="4:68" s="28" customFormat="1" ht="18.75" customHeight="1" x14ac:dyDescent="0.4">
      <c r="D32" s="424"/>
      <c r="F32" s="447"/>
      <c r="G32" s="447"/>
      <c r="H32" s="447"/>
      <c r="I32" s="447"/>
      <c r="J32" s="447"/>
      <c r="K32" s="447"/>
      <c r="M32" s="88"/>
      <c r="N32" s="520" t="str">
        <f>IF(履歴入力!V41="","",SUBSTITUTE(TEXT(SUBSTITUTE(TEXT(SUBSTITUTE(TEXT(SUBSTITUTE(TEXT(履歴入力!V41,"[$-ja-JP]gggee年mm月dd日"),"月0","月 "),"[$-ja-JP]gggee年mm月dd日"),"年0","年 "),"[$-ja-JP]gggee年mm月dd日"),"成0","成 "),"[$-ja-JP]gggee年mm月dd日"),"和0","和 "))</f>
        <v/>
      </c>
      <c r="O32" s="520"/>
      <c r="P32" s="520"/>
      <c r="Q32" s="520"/>
      <c r="R32" s="520"/>
      <c r="S32" s="520"/>
      <c r="T32" s="520"/>
      <c r="U32" s="520"/>
      <c r="V32" s="520"/>
      <c r="W32" s="520"/>
      <c r="X32" s="520"/>
      <c r="Y32" s="520"/>
      <c r="Z32" s="520"/>
      <c r="AA32" s="89"/>
      <c r="AB32" s="90"/>
      <c r="AC32" s="501" t="str">
        <f>IF(履歴入力!H41="","",履歴入力!H41)</f>
        <v/>
      </c>
      <c r="AD32" s="501"/>
      <c r="AE32" s="501"/>
      <c r="AF32" s="501"/>
      <c r="AG32" s="501"/>
      <c r="AH32" s="501"/>
      <c r="AI32" s="501"/>
      <c r="AJ32" s="501"/>
      <c r="AK32" s="501"/>
      <c r="AL32" s="501"/>
      <c r="AM32" s="501"/>
      <c r="AN32" s="501"/>
      <c r="AO32" s="501"/>
      <c r="AP32" s="501"/>
      <c r="AQ32" s="501"/>
      <c r="AR32" s="501"/>
      <c r="AS32" s="501"/>
      <c r="AT32" s="501"/>
      <c r="AU32" s="501"/>
      <c r="AV32" s="501"/>
      <c r="AW32" s="501"/>
      <c r="AX32" s="501"/>
      <c r="AY32" s="501"/>
      <c r="AZ32" s="501"/>
      <c r="BA32" s="501"/>
      <c r="BB32" s="64"/>
      <c r="BC32" s="90"/>
      <c r="BD32" s="527" t="str">
        <f>IF(履歴入力!Y41="","",履歴入力!Y41)</f>
        <v/>
      </c>
      <c r="BE32" s="527"/>
      <c r="BF32" s="527"/>
      <c r="BG32" s="527"/>
      <c r="BH32" s="527"/>
      <c r="BI32" s="527"/>
      <c r="BJ32" s="527"/>
      <c r="BK32" s="527"/>
      <c r="BL32" s="527"/>
      <c r="BM32" s="527"/>
      <c r="BN32" s="527"/>
      <c r="BO32" s="527"/>
      <c r="BP32" s="60"/>
    </row>
    <row r="33" spans="4:71" s="28" customFormat="1" ht="18.75" customHeight="1" x14ac:dyDescent="0.4">
      <c r="D33" s="424"/>
      <c r="F33" s="447"/>
      <c r="G33" s="447"/>
      <c r="H33" s="447"/>
      <c r="I33" s="447"/>
      <c r="J33" s="447"/>
      <c r="K33" s="447"/>
      <c r="M33" s="88"/>
      <c r="N33" s="520" t="str">
        <f>IF(履歴入力!W41="","",SUBSTITUTE(TEXT(SUBSTITUTE(TEXT(SUBSTITUTE(TEXT(SUBSTITUTE(TEXT(履歴入力!W41,"[$-ja-JP]gggee年mm月dd日"),"月0","月 "),"[$-ja-JP]gggee年mm月dd日"),"年0","年 "),"[$-ja-JP]gggee年mm月dd日"),"成0","成 "),"[$-ja-JP]gggee年mm月dd日"),"和0","和 "))</f>
        <v/>
      </c>
      <c r="O33" s="520"/>
      <c r="P33" s="520"/>
      <c r="Q33" s="520"/>
      <c r="R33" s="520"/>
      <c r="S33" s="520"/>
      <c r="T33" s="520"/>
      <c r="U33" s="520"/>
      <c r="V33" s="520"/>
      <c r="W33" s="520"/>
      <c r="X33" s="520"/>
      <c r="Y33" s="520"/>
      <c r="Z33" s="520"/>
      <c r="AA33" s="89"/>
      <c r="AB33" s="87"/>
      <c r="AC33" s="503" t="str">
        <f>IF(履歴入力!H42="","",履歴入力!H42)</f>
        <v/>
      </c>
      <c r="AD33" s="503"/>
      <c r="AE33" s="503"/>
      <c r="AF33" s="503"/>
      <c r="AG33" s="503"/>
      <c r="AH33" s="503"/>
      <c r="AI33" s="503"/>
      <c r="AJ33" s="503"/>
      <c r="AK33" s="503"/>
      <c r="AL33" s="503"/>
      <c r="AM33" s="503"/>
      <c r="AN33" s="503"/>
      <c r="AO33" s="503"/>
      <c r="AP33" s="503"/>
      <c r="AQ33" s="503"/>
      <c r="AR33" s="503"/>
      <c r="AS33" s="503"/>
      <c r="AT33" s="503"/>
      <c r="AU33" s="503"/>
      <c r="AV33" s="503"/>
      <c r="AW33" s="503"/>
      <c r="AX33" s="503"/>
      <c r="AY33" s="503"/>
      <c r="AZ33" s="503"/>
      <c r="BA33" s="503"/>
      <c r="BB33" s="52"/>
      <c r="BC33" s="87"/>
      <c r="BD33" s="518"/>
      <c r="BE33" s="518"/>
      <c r="BF33" s="518"/>
      <c r="BG33" s="518"/>
      <c r="BH33" s="518"/>
      <c r="BI33" s="518"/>
      <c r="BJ33" s="518"/>
      <c r="BK33" s="518"/>
      <c r="BL33" s="518"/>
      <c r="BM33" s="518"/>
      <c r="BN33" s="518"/>
      <c r="BO33" s="518"/>
      <c r="BP33" s="55"/>
    </row>
    <row r="34" spans="4:71" s="28" customFormat="1" ht="18.75" customHeight="1" x14ac:dyDescent="0.4">
      <c r="D34" s="424"/>
      <c r="F34" s="447"/>
      <c r="G34" s="447"/>
      <c r="H34" s="447"/>
      <c r="I34" s="447"/>
      <c r="J34" s="447"/>
      <c r="K34" s="447"/>
      <c r="M34" s="88"/>
      <c r="N34" s="520" t="str">
        <f>IF(履歴入力!V43="","",SUBSTITUTE(TEXT(SUBSTITUTE(TEXT(SUBSTITUTE(TEXT(SUBSTITUTE(TEXT(履歴入力!V43,"[$-ja-JP]gggee年mm月dd日"),"月0","月 "),"[$-ja-JP]gggee年mm月dd日"),"年0","年 "),"[$-ja-JP]gggee年mm月dd日"),"成0","成 "),"[$-ja-JP]gggee年mm月dd日"),"和0","和 "))</f>
        <v/>
      </c>
      <c r="O34" s="520"/>
      <c r="P34" s="520"/>
      <c r="Q34" s="520"/>
      <c r="R34" s="520"/>
      <c r="S34" s="520"/>
      <c r="T34" s="520"/>
      <c r="U34" s="520"/>
      <c r="V34" s="520"/>
      <c r="W34" s="520"/>
      <c r="X34" s="520"/>
      <c r="Y34" s="520"/>
      <c r="Z34" s="520"/>
      <c r="AA34" s="89"/>
      <c r="AB34" s="90"/>
      <c r="AC34" s="501" t="str">
        <f>IF(履歴入力!H43="","",履歴入力!H43)</f>
        <v/>
      </c>
      <c r="AD34" s="501"/>
      <c r="AE34" s="501"/>
      <c r="AF34" s="501"/>
      <c r="AG34" s="501"/>
      <c r="AH34" s="501"/>
      <c r="AI34" s="501"/>
      <c r="AJ34" s="501"/>
      <c r="AK34" s="501"/>
      <c r="AL34" s="501"/>
      <c r="AM34" s="501"/>
      <c r="AN34" s="501"/>
      <c r="AO34" s="501"/>
      <c r="AP34" s="501"/>
      <c r="AQ34" s="501"/>
      <c r="AR34" s="501"/>
      <c r="AS34" s="501"/>
      <c r="AT34" s="501"/>
      <c r="AU34" s="501"/>
      <c r="AV34" s="501"/>
      <c r="AW34" s="501"/>
      <c r="AX34" s="501"/>
      <c r="AY34" s="501"/>
      <c r="AZ34" s="501"/>
      <c r="BA34" s="501"/>
      <c r="BB34" s="64"/>
      <c r="BC34" s="90"/>
      <c r="BD34" s="527" t="str">
        <f>IF(履歴入力!Y43="","",履歴入力!Y43)</f>
        <v/>
      </c>
      <c r="BE34" s="527"/>
      <c r="BF34" s="527"/>
      <c r="BG34" s="527"/>
      <c r="BH34" s="527"/>
      <c r="BI34" s="527"/>
      <c r="BJ34" s="527"/>
      <c r="BK34" s="527"/>
      <c r="BL34" s="527"/>
      <c r="BM34" s="527"/>
      <c r="BN34" s="527"/>
      <c r="BO34" s="527"/>
      <c r="BP34" s="60"/>
    </row>
    <row r="35" spans="4:71" s="28" customFormat="1" ht="18.75" customHeight="1" x14ac:dyDescent="0.4">
      <c r="D35" s="451"/>
      <c r="E35" s="51"/>
      <c r="F35" s="448"/>
      <c r="G35" s="448"/>
      <c r="H35" s="448"/>
      <c r="I35" s="448"/>
      <c r="J35" s="448"/>
      <c r="K35" s="448"/>
      <c r="L35" s="51"/>
      <c r="M35" s="88"/>
      <c r="N35" s="520" t="str">
        <f>IF(履歴入力!W43="","",SUBSTITUTE(TEXT(SUBSTITUTE(TEXT(SUBSTITUTE(TEXT(SUBSTITUTE(TEXT(履歴入力!W43,"[$-ja-JP]gggee年mm月dd日"),"月0","月 "),"[$-ja-JP]gggee年mm月dd日"),"年0","年 "),"[$-ja-JP]gggee年mm月dd日"),"成0","成 "),"[$-ja-JP]gggee年mm月dd日"),"和0","和 "))</f>
        <v/>
      </c>
      <c r="O35" s="520"/>
      <c r="P35" s="520"/>
      <c r="Q35" s="520"/>
      <c r="R35" s="520"/>
      <c r="S35" s="520"/>
      <c r="T35" s="520"/>
      <c r="U35" s="520"/>
      <c r="V35" s="520"/>
      <c r="W35" s="520"/>
      <c r="X35" s="520"/>
      <c r="Y35" s="520"/>
      <c r="Z35" s="520"/>
      <c r="AA35" s="89"/>
      <c r="AB35" s="87"/>
      <c r="AC35" s="503" t="str">
        <f>IF(履歴入力!H44="","",履歴入力!H44)</f>
        <v/>
      </c>
      <c r="AD35" s="503"/>
      <c r="AE35" s="503"/>
      <c r="AF35" s="503"/>
      <c r="AG35" s="503"/>
      <c r="AH35" s="503"/>
      <c r="AI35" s="503"/>
      <c r="AJ35" s="503"/>
      <c r="AK35" s="503"/>
      <c r="AL35" s="503"/>
      <c r="AM35" s="503"/>
      <c r="AN35" s="503"/>
      <c r="AO35" s="503"/>
      <c r="AP35" s="503"/>
      <c r="AQ35" s="503"/>
      <c r="AR35" s="503"/>
      <c r="AS35" s="503"/>
      <c r="AT35" s="503"/>
      <c r="AU35" s="503"/>
      <c r="AV35" s="503"/>
      <c r="AW35" s="503"/>
      <c r="AX35" s="503"/>
      <c r="AY35" s="503"/>
      <c r="AZ35" s="503"/>
      <c r="BA35" s="503"/>
      <c r="BB35" s="52"/>
      <c r="BC35" s="87"/>
      <c r="BD35" s="518"/>
      <c r="BE35" s="518"/>
      <c r="BF35" s="518"/>
      <c r="BG35" s="518"/>
      <c r="BH35" s="518"/>
      <c r="BI35" s="518"/>
      <c r="BJ35" s="518"/>
      <c r="BK35" s="518"/>
      <c r="BL35" s="518"/>
      <c r="BM35" s="518"/>
      <c r="BN35" s="518"/>
      <c r="BO35" s="518"/>
      <c r="BP35" s="55"/>
    </row>
    <row r="36" spans="4:71" s="28" customFormat="1" ht="15" customHeight="1" x14ac:dyDescent="0.4">
      <c r="D36" s="423">
        <v>10</v>
      </c>
      <c r="E36" s="426"/>
      <c r="F36" s="70"/>
      <c r="G36" s="59"/>
      <c r="H36" s="527" t="s">
        <v>127</v>
      </c>
      <c r="I36" s="527"/>
      <c r="J36" s="527"/>
      <c r="K36" s="527"/>
      <c r="L36" s="527"/>
      <c r="M36" s="527"/>
      <c r="N36" s="527"/>
      <c r="O36" s="527"/>
      <c r="P36" s="527"/>
      <c r="Q36" s="527"/>
      <c r="R36" s="527"/>
      <c r="S36" s="527"/>
      <c r="T36" s="527"/>
      <c r="U36" s="527"/>
      <c r="V36" s="527"/>
      <c r="W36" s="527"/>
      <c r="X36" s="527"/>
      <c r="Y36" s="527"/>
      <c r="Z36" s="527"/>
      <c r="AA36" s="527"/>
      <c r="AB36" s="527"/>
      <c r="AC36" s="527"/>
      <c r="AD36" s="527"/>
      <c r="AE36" s="527"/>
      <c r="AF36" s="527"/>
      <c r="AG36" s="527"/>
      <c r="AH36" s="527"/>
      <c r="AI36" s="527"/>
      <c r="AJ36" s="527"/>
      <c r="AK36" s="527"/>
      <c r="AL36" s="527"/>
      <c r="AM36" s="527"/>
      <c r="AN36" s="527"/>
      <c r="AO36" s="64"/>
      <c r="AP36" s="59"/>
      <c r="AQ36" s="488" t="str">
        <f>IF(データ入力!B48,"満たしている","")</f>
        <v/>
      </c>
      <c r="AR36" s="488"/>
      <c r="AS36" s="488"/>
      <c r="AT36" s="488"/>
      <c r="AU36" s="488"/>
      <c r="AV36" s="488"/>
      <c r="AW36" s="488"/>
      <c r="AX36" s="488"/>
      <c r="AY36" s="488"/>
      <c r="AZ36" s="488"/>
      <c r="BA36" s="488"/>
      <c r="BB36" s="488"/>
      <c r="BC36" s="488"/>
      <c r="BD36" s="488"/>
      <c r="BE36" s="488"/>
      <c r="BF36" s="488"/>
      <c r="BG36" s="488"/>
      <c r="BH36" s="488"/>
      <c r="BI36" s="488"/>
      <c r="BJ36" s="488"/>
      <c r="BK36" s="488"/>
      <c r="BL36" s="488"/>
      <c r="BM36" s="488"/>
      <c r="BN36" s="488"/>
      <c r="BO36" s="488"/>
      <c r="BP36" s="60"/>
    </row>
    <row r="37" spans="4:71" s="28" customFormat="1" ht="15" customHeight="1" x14ac:dyDescent="0.4">
      <c r="D37" s="451"/>
      <c r="E37" s="435"/>
      <c r="F37" s="54"/>
      <c r="G37" s="51"/>
      <c r="H37" s="518"/>
      <c r="I37" s="518"/>
      <c r="J37" s="518"/>
      <c r="K37" s="518"/>
      <c r="L37" s="518"/>
      <c r="M37" s="518"/>
      <c r="N37" s="518"/>
      <c r="O37" s="518"/>
      <c r="P37" s="518"/>
      <c r="Q37" s="518"/>
      <c r="R37" s="518"/>
      <c r="S37" s="518"/>
      <c r="T37" s="518"/>
      <c r="U37" s="518"/>
      <c r="V37" s="518"/>
      <c r="W37" s="518"/>
      <c r="X37" s="518"/>
      <c r="Y37" s="518"/>
      <c r="Z37" s="518"/>
      <c r="AA37" s="518"/>
      <c r="AB37" s="518"/>
      <c r="AC37" s="518"/>
      <c r="AD37" s="518"/>
      <c r="AE37" s="518"/>
      <c r="AF37" s="518"/>
      <c r="AG37" s="518"/>
      <c r="AH37" s="518"/>
      <c r="AI37" s="518"/>
      <c r="AJ37" s="518"/>
      <c r="AK37" s="518"/>
      <c r="AL37" s="518"/>
      <c r="AM37" s="518"/>
      <c r="AN37" s="518"/>
      <c r="AO37" s="52"/>
      <c r="AP37" s="51"/>
      <c r="AQ37" s="489"/>
      <c r="AR37" s="489"/>
      <c r="AS37" s="489"/>
      <c r="AT37" s="489"/>
      <c r="AU37" s="489"/>
      <c r="AV37" s="489"/>
      <c r="AW37" s="489"/>
      <c r="AX37" s="489"/>
      <c r="AY37" s="489"/>
      <c r="AZ37" s="489"/>
      <c r="BA37" s="489"/>
      <c r="BB37" s="489"/>
      <c r="BC37" s="489"/>
      <c r="BD37" s="489"/>
      <c r="BE37" s="489"/>
      <c r="BF37" s="489"/>
      <c r="BG37" s="489"/>
      <c r="BH37" s="489"/>
      <c r="BI37" s="489"/>
      <c r="BJ37" s="489"/>
      <c r="BK37" s="489"/>
      <c r="BL37" s="489"/>
      <c r="BM37" s="489"/>
      <c r="BN37" s="489"/>
      <c r="BO37" s="489"/>
      <c r="BP37" s="55"/>
    </row>
    <row r="38" spans="4:71" s="28" customFormat="1" ht="15" customHeight="1" x14ac:dyDescent="0.4">
      <c r="D38" s="423">
        <v>11</v>
      </c>
      <c r="E38" s="426"/>
      <c r="F38" s="70"/>
      <c r="G38" s="59"/>
      <c r="H38" s="527" t="s">
        <v>128</v>
      </c>
      <c r="I38" s="527"/>
      <c r="J38" s="527"/>
      <c r="K38" s="527"/>
      <c r="L38" s="527"/>
      <c r="M38" s="527"/>
      <c r="N38" s="527"/>
      <c r="O38" s="527"/>
      <c r="P38" s="527"/>
      <c r="Q38" s="527"/>
      <c r="R38" s="527"/>
      <c r="S38" s="527"/>
      <c r="T38" s="527"/>
      <c r="U38" s="527"/>
      <c r="V38" s="527"/>
      <c r="W38" s="527"/>
      <c r="X38" s="527"/>
      <c r="Y38" s="527"/>
      <c r="Z38" s="527"/>
      <c r="AA38" s="527"/>
      <c r="AB38" s="527"/>
      <c r="AC38" s="527"/>
      <c r="AD38" s="527"/>
      <c r="AE38" s="527"/>
      <c r="AF38" s="527"/>
      <c r="AG38" s="527"/>
      <c r="AH38" s="527"/>
      <c r="AI38" s="527"/>
      <c r="AJ38" s="527"/>
      <c r="AK38" s="527"/>
      <c r="AL38" s="527"/>
      <c r="AM38" s="527"/>
      <c r="AN38" s="527"/>
      <c r="AO38" s="64"/>
      <c r="AP38" s="59"/>
      <c r="AQ38" s="488" t="str">
        <f>IF(データ入力!B49,"該当しない","")</f>
        <v/>
      </c>
      <c r="AR38" s="488"/>
      <c r="AS38" s="488"/>
      <c r="AT38" s="488"/>
      <c r="AU38" s="488"/>
      <c r="AV38" s="488"/>
      <c r="AW38" s="488"/>
      <c r="AX38" s="488"/>
      <c r="AY38" s="488"/>
      <c r="AZ38" s="488"/>
      <c r="BA38" s="488"/>
      <c r="BB38" s="488"/>
      <c r="BC38" s="488"/>
      <c r="BD38" s="488"/>
      <c r="BE38" s="488"/>
      <c r="BF38" s="488"/>
      <c r="BG38" s="488"/>
      <c r="BH38" s="488"/>
      <c r="BI38" s="488"/>
      <c r="BJ38" s="488"/>
      <c r="BK38" s="488"/>
      <c r="BL38" s="488"/>
      <c r="BM38" s="488"/>
      <c r="BN38" s="488"/>
      <c r="BO38" s="488"/>
      <c r="BP38" s="60"/>
    </row>
    <row r="39" spans="4:71" s="28" customFormat="1" ht="15" customHeight="1" x14ac:dyDescent="0.4">
      <c r="D39" s="451"/>
      <c r="E39" s="435"/>
      <c r="F39" s="54"/>
      <c r="G39" s="51"/>
      <c r="H39" s="518"/>
      <c r="I39" s="518"/>
      <c r="J39" s="518"/>
      <c r="K39" s="518"/>
      <c r="L39" s="518"/>
      <c r="M39" s="518"/>
      <c r="N39" s="518"/>
      <c r="O39" s="518"/>
      <c r="P39" s="518"/>
      <c r="Q39" s="518"/>
      <c r="R39" s="518"/>
      <c r="S39" s="518"/>
      <c r="T39" s="518"/>
      <c r="U39" s="518"/>
      <c r="V39" s="518"/>
      <c r="W39" s="518"/>
      <c r="X39" s="518"/>
      <c r="Y39" s="518"/>
      <c r="Z39" s="518"/>
      <c r="AA39" s="518"/>
      <c r="AB39" s="518"/>
      <c r="AC39" s="518"/>
      <c r="AD39" s="518"/>
      <c r="AE39" s="518"/>
      <c r="AF39" s="518"/>
      <c r="AG39" s="518"/>
      <c r="AH39" s="518"/>
      <c r="AI39" s="518"/>
      <c r="AJ39" s="518"/>
      <c r="AK39" s="518"/>
      <c r="AL39" s="518"/>
      <c r="AM39" s="518"/>
      <c r="AN39" s="518"/>
      <c r="AO39" s="52"/>
      <c r="AP39" s="51"/>
      <c r="AQ39" s="489"/>
      <c r="AR39" s="489"/>
      <c r="AS39" s="489"/>
      <c r="AT39" s="489"/>
      <c r="AU39" s="489"/>
      <c r="AV39" s="489"/>
      <c r="AW39" s="489"/>
      <c r="AX39" s="489"/>
      <c r="AY39" s="489"/>
      <c r="AZ39" s="489"/>
      <c r="BA39" s="489"/>
      <c r="BB39" s="489"/>
      <c r="BC39" s="489"/>
      <c r="BD39" s="489"/>
      <c r="BE39" s="489"/>
      <c r="BF39" s="489"/>
      <c r="BG39" s="489"/>
      <c r="BH39" s="489"/>
      <c r="BI39" s="489"/>
      <c r="BJ39" s="489"/>
      <c r="BK39" s="489"/>
      <c r="BL39" s="489"/>
      <c r="BM39" s="489"/>
      <c r="BN39" s="489"/>
      <c r="BO39" s="489"/>
      <c r="BP39" s="55"/>
    </row>
    <row r="40" spans="4:71" s="28" customFormat="1" ht="15" customHeight="1" x14ac:dyDescent="0.4">
      <c r="D40" s="423">
        <v>12</v>
      </c>
      <c r="E40" s="426"/>
      <c r="F40" s="70"/>
      <c r="G40" s="59"/>
      <c r="H40" s="527" t="s">
        <v>129</v>
      </c>
      <c r="I40" s="527"/>
      <c r="J40" s="527"/>
      <c r="K40" s="527"/>
      <c r="L40" s="527"/>
      <c r="M40" s="527"/>
      <c r="N40" s="527"/>
      <c r="O40" s="527"/>
      <c r="P40" s="527"/>
      <c r="Q40" s="527"/>
      <c r="R40" s="527"/>
      <c r="S40" s="527"/>
      <c r="T40" s="527"/>
      <c r="U40" s="527"/>
      <c r="V40" s="527"/>
      <c r="W40" s="527"/>
      <c r="X40" s="527"/>
      <c r="Y40" s="527"/>
      <c r="Z40" s="527"/>
      <c r="AA40" s="527"/>
      <c r="AB40" s="527"/>
      <c r="AC40" s="527"/>
      <c r="AD40" s="527"/>
      <c r="AE40" s="527"/>
      <c r="AF40" s="527"/>
      <c r="AG40" s="527"/>
      <c r="AH40" s="527"/>
      <c r="AI40" s="527"/>
      <c r="AJ40" s="527"/>
      <c r="AK40" s="527"/>
      <c r="AL40" s="527"/>
      <c r="AM40" s="527"/>
      <c r="AN40" s="527"/>
      <c r="AO40" s="64"/>
      <c r="AP40" s="59"/>
      <c r="AQ40" s="488" t="str">
        <f>IF(データ入力!B50,"抵触していない","")</f>
        <v/>
      </c>
      <c r="AR40" s="488"/>
      <c r="AS40" s="488"/>
      <c r="AT40" s="488"/>
      <c r="AU40" s="488"/>
      <c r="AV40" s="488"/>
      <c r="AW40" s="488"/>
      <c r="AX40" s="488"/>
      <c r="AY40" s="488"/>
      <c r="AZ40" s="488"/>
      <c r="BA40" s="488"/>
      <c r="BB40" s="488"/>
      <c r="BC40" s="488"/>
      <c r="BD40" s="488"/>
      <c r="BE40" s="488"/>
      <c r="BF40" s="488"/>
      <c r="BG40" s="488"/>
      <c r="BH40" s="488"/>
      <c r="BI40" s="488"/>
      <c r="BJ40" s="488"/>
      <c r="BK40" s="488"/>
      <c r="BL40" s="488"/>
      <c r="BM40" s="488"/>
      <c r="BN40" s="488"/>
      <c r="BO40" s="488"/>
      <c r="BP40" s="60"/>
    </row>
    <row r="41" spans="4:71" s="28" customFormat="1" ht="15" customHeight="1" x14ac:dyDescent="0.4">
      <c r="D41" s="451"/>
      <c r="E41" s="435"/>
      <c r="F41" s="54"/>
      <c r="G41" s="51"/>
      <c r="H41" s="518"/>
      <c r="I41" s="518"/>
      <c r="J41" s="518"/>
      <c r="K41" s="518"/>
      <c r="L41" s="518"/>
      <c r="M41" s="518"/>
      <c r="N41" s="518"/>
      <c r="O41" s="518"/>
      <c r="P41" s="518"/>
      <c r="Q41" s="518"/>
      <c r="R41" s="518"/>
      <c r="S41" s="518"/>
      <c r="T41" s="518"/>
      <c r="U41" s="518"/>
      <c r="V41" s="518"/>
      <c r="W41" s="518"/>
      <c r="X41" s="518"/>
      <c r="Y41" s="518"/>
      <c r="Z41" s="518"/>
      <c r="AA41" s="518"/>
      <c r="AB41" s="518"/>
      <c r="AC41" s="518"/>
      <c r="AD41" s="518"/>
      <c r="AE41" s="518"/>
      <c r="AF41" s="518"/>
      <c r="AG41" s="518"/>
      <c r="AH41" s="518"/>
      <c r="AI41" s="518"/>
      <c r="AJ41" s="518"/>
      <c r="AK41" s="518"/>
      <c r="AL41" s="518"/>
      <c r="AM41" s="518"/>
      <c r="AN41" s="518"/>
      <c r="AO41" s="52"/>
      <c r="AP41" s="51"/>
      <c r="AQ41" s="489"/>
      <c r="AR41" s="489"/>
      <c r="AS41" s="489"/>
      <c r="AT41" s="489"/>
      <c r="AU41" s="489"/>
      <c r="AV41" s="489"/>
      <c r="AW41" s="489"/>
      <c r="AX41" s="489"/>
      <c r="AY41" s="489"/>
      <c r="AZ41" s="489"/>
      <c r="BA41" s="489"/>
      <c r="BB41" s="489"/>
      <c r="BC41" s="489"/>
      <c r="BD41" s="489"/>
      <c r="BE41" s="489"/>
      <c r="BF41" s="489"/>
      <c r="BG41" s="489"/>
      <c r="BH41" s="489"/>
      <c r="BI41" s="489"/>
      <c r="BJ41" s="489"/>
      <c r="BK41" s="489"/>
      <c r="BL41" s="489"/>
      <c r="BM41" s="489"/>
      <c r="BN41" s="489"/>
      <c r="BO41" s="489"/>
      <c r="BP41" s="55"/>
    </row>
    <row r="42" spans="4:71" s="28" customFormat="1" ht="15" customHeight="1" x14ac:dyDescent="0.4">
      <c r="D42" s="424">
        <v>13</v>
      </c>
      <c r="E42" s="455"/>
      <c r="F42" s="33"/>
      <c r="H42" s="527" t="s">
        <v>130</v>
      </c>
      <c r="I42" s="527"/>
      <c r="J42" s="527"/>
      <c r="K42" s="527"/>
      <c r="L42" s="527"/>
      <c r="M42" s="527"/>
      <c r="N42" s="527"/>
      <c r="O42" s="527"/>
      <c r="P42" s="527"/>
      <c r="Q42" s="527"/>
      <c r="R42" s="527"/>
      <c r="S42" s="527"/>
      <c r="T42" s="527"/>
      <c r="U42" s="527"/>
      <c r="V42" s="527"/>
      <c r="W42" s="527"/>
      <c r="X42" s="527"/>
      <c r="Y42" s="527"/>
      <c r="Z42" s="527"/>
      <c r="AA42" s="527"/>
      <c r="AB42" s="527"/>
      <c r="AC42" s="527"/>
      <c r="AD42" s="527"/>
      <c r="AE42" s="527"/>
      <c r="AF42" s="527"/>
      <c r="AG42" s="527"/>
      <c r="AH42" s="527"/>
      <c r="AI42" s="527"/>
      <c r="AJ42" s="527"/>
      <c r="AK42" s="527"/>
      <c r="AL42" s="527"/>
      <c r="AM42" s="527"/>
      <c r="AN42" s="527"/>
      <c r="AO42" s="64"/>
      <c r="AP42" s="59"/>
      <c r="AQ42" s="488" t="str">
        <f>IF(データ入力!B51,"抵触していない","")</f>
        <v/>
      </c>
      <c r="AR42" s="488"/>
      <c r="AS42" s="488"/>
      <c r="AT42" s="488"/>
      <c r="AU42" s="488"/>
      <c r="AV42" s="488"/>
      <c r="AW42" s="488"/>
      <c r="AX42" s="488"/>
      <c r="AY42" s="488"/>
      <c r="AZ42" s="488"/>
      <c r="BA42" s="488"/>
      <c r="BB42" s="488"/>
      <c r="BC42" s="488"/>
      <c r="BD42" s="488"/>
      <c r="BE42" s="488"/>
      <c r="BF42" s="488"/>
      <c r="BG42" s="488"/>
      <c r="BH42" s="488"/>
      <c r="BI42" s="488"/>
      <c r="BJ42" s="488"/>
      <c r="BK42" s="488"/>
      <c r="BL42" s="488"/>
      <c r="BM42" s="488"/>
      <c r="BN42" s="488"/>
      <c r="BO42" s="488"/>
      <c r="BP42" s="60"/>
    </row>
    <row r="43" spans="4:71" s="28" customFormat="1" ht="15" customHeight="1" x14ac:dyDescent="0.4">
      <c r="D43" s="452"/>
      <c r="E43" s="427"/>
      <c r="F43" s="84"/>
      <c r="G43" s="81"/>
      <c r="H43" s="528"/>
      <c r="I43" s="528"/>
      <c r="J43" s="528"/>
      <c r="K43" s="528"/>
      <c r="L43" s="528"/>
      <c r="M43" s="528"/>
      <c r="N43" s="528"/>
      <c r="O43" s="528"/>
      <c r="P43" s="528"/>
      <c r="Q43" s="528"/>
      <c r="R43" s="528"/>
      <c r="S43" s="528"/>
      <c r="T43" s="528"/>
      <c r="U43" s="528"/>
      <c r="V43" s="528"/>
      <c r="W43" s="528"/>
      <c r="X43" s="528"/>
      <c r="Y43" s="528"/>
      <c r="Z43" s="528"/>
      <c r="AA43" s="528"/>
      <c r="AB43" s="528"/>
      <c r="AC43" s="528"/>
      <c r="AD43" s="528"/>
      <c r="AE43" s="528"/>
      <c r="AF43" s="528"/>
      <c r="AG43" s="528"/>
      <c r="AH43" s="528"/>
      <c r="AI43" s="528"/>
      <c r="AJ43" s="528"/>
      <c r="AK43" s="528"/>
      <c r="AL43" s="528"/>
      <c r="AM43" s="528"/>
      <c r="AN43" s="528"/>
      <c r="AO43" s="82"/>
      <c r="AP43" s="81"/>
      <c r="AQ43" s="490"/>
      <c r="AR43" s="490"/>
      <c r="AS43" s="490"/>
      <c r="AT43" s="490"/>
      <c r="AU43" s="490"/>
      <c r="AV43" s="490"/>
      <c r="AW43" s="490"/>
      <c r="AX43" s="490"/>
      <c r="AY43" s="490"/>
      <c r="AZ43" s="490"/>
      <c r="BA43" s="490"/>
      <c r="BB43" s="490"/>
      <c r="BC43" s="490"/>
      <c r="BD43" s="490"/>
      <c r="BE43" s="490"/>
      <c r="BF43" s="490"/>
      <c r="BG43" s="490"/>
      <c r="BH43" s="490"/>
      <c r="BI43" s="490"/>
      <c r="BJ43" s="490"/>
      <c r="BK43" s="490"/>
      <c r="BL43" s="490"/>
      <c r="BM43" s="490"/>
      <c r="BN43" s="490"/>
      <c r="BO43" s="490"/>
      <c r="BP43" s="85"/>
    </row>
    <row r="44" spans="4:71" s="28" customFormat="1" ht="15" customHeight="1" x14ac:dyDescent="0.4"/>
    <row r="45" spans="4:71" s="28" customFormat="1" ht="15" customHeight="1" x14ac:dyDescent="0.4">
      <c r="BQ45" s="428" t="s">
        <v>126</v>
      </c>
      <c r="BR45" s="428"/>
      <c r="BS45" s="428"/>
    </row>
    <row r="46" spans="4:71" s="28" customFormat="1" ht="15" customHeight="1" x14ac:dyDescent="0.4"/>
    <row r="47" spans="4:71" s="28" customFormat="1" ht="15" customHeight="1" x14ac:dyDescent="0.4"/>
    <row r="48" spans="4:71" s="28" customFormat="1" ht="15" customHeight="1" x14ac:dyDescent="0.4"/>
    <row r="49" s="28" customFormat="1" ht="15" customHeight="1" x14ac:dyDescent="0.4"/>
    <row r="50" s="28" customFormat="1" ht="15" customHeight="1" x14ac:dyDescent="0.4"/>
    <row r="51" s="28" customFormat="1" ht="15" customHeight="1" x14ac:dyDescent="0.4"/>
    <row r="52" s="28" customFormat="1" ht="15" customHeight="1" x14ac:dyDescent="0.4"/>
    <row r="53" s="28" customFormat="1" ht="15" customHeight="1" x14ac:dyDescent="0.4"/>
    <row r="54" s="28" customFormat="1" ht="15" customHeight="1" x14ac:dyDescent="0.4"/>
    <row r="55" s="28" customFormat="1" ht="15" customHeight="1" x14ac:dyDescent="0.4"/>
    <row r="56" s="28" customFormat="1" ht="15" customHeight="1" x14ac:dyDescent="0.4"/>
    <row r="57" s="28" customFormat="1" ht="15" customHeight="1" x14ac:dyDescent="0.4"/>
    <row r="58" s="28" customFormat="1" ht="15" customHeight="1" x14ac:dyDescent="0.4"/>
    <row r="59" s="28" customFormat="1" ht="15" customHeight="1" x14ac:dyDescent="0.4"/>
    <row r="60" s="28" customFormat="1" ht="15" customHeight="1" x14ac:dyDescent="0.4"/>
    <row r="61" s="28" customFormat="1" ht="15" customHeight="1" x14ac:dyDescent="0.4"/>
    <row r="62" s="28" customFormat="1" ht="15" customHeight="1" x14ac:dyDescent="0.4"/>
    <row r="63" s="28" customFormat="1" ht="15" customHeight="1" x14ac:dyDescent="0.4"/>
    <row r="64" s="28" customFormat="1" ht="15" customHeight="1" x14ac:dyDescent="0.4"/>
    <row r="65" s="28" customFormat="1" ht="15" customHeight="1" x14ac:dyDescent="0.4"/>
    <row r="66" s="28" customFormat="1" ht="15" customHeight="1" x14ac:dyDescent="0.4"/>
    <row r="67" s="28" customFormat="1" ht="15" customHeight="1" x14ac:dyDescent="0.4"/>
    <row r="68" s="28" customFormat="1" ht="15" customHeight="1" x14ac:dyDescent="0.4"/>
    <row r="69" s="28" customFormat="1" ht="15" customHeight="1" x14ac:dyDescent="0.4"/>
    <row r="70" s="28" customFormat="1" ht="15" customHeight="1" x14ac:dyDescent="0.4"/>
    <row r="71" s="28" customFormat="1" ht="15" customHeight="1" x14ac:dyDescent="0.4"/>
    <row r="72" s="28" customFormat="1" ht="15" customHeight="1" x14ac:dyDescent="0.4"/>
    <row r="73" s="28" customFormat="1" ht="15" customHeight="1" x14ac:dyDescent="0.4"/>
    <row r="74" s="28" customFormat="1" ht="15" customHeight="1" x14ac:dyDescent="0.4"/>
    <row r="75" s="28" customFormat="1" ht="15" customHeight="1" x14ac:dyDescent="0.4"/>
    <row r="76" s="28" customFormat="1" ht="15" customHeight="1" x14ac:dyDescent="0.4"/>
    <row r="77" s="28" customFormat="1" ht="15" customHeight="1" x14ac:dyDescent="0.4"/>
    <row r="78" s="28" customFormat="1" ht="15" customHeight="1" x14ac:dyDescent="0.4"/>
    <row r="79" s="28" customFormat="1" ht="15" customHeight="1" x14ac:dyDescent="0.4"/>
    <row r="80" s="28" customFormat="1" ht="15" customHeight="1" x14ac:dyDescent="0.4"/>
    <row r="81" s="28" customFormat="1" ht="15" customHeight="1" x14ac:dyDescent="0.4"/>
    <row r="82" s="28" customFormat="1" ht="15" customHeight="1" x14ac:dyDescent="0.4"/>
    <row r="83" s="28" customFormat="1" ht="15" customHeight="1" x14ac:dyDescent="0.4"/>
    <row r="84" s="28" customFormat="1" ht="15" customHeight="1" x14ac:dyDescent="0.4"/>
    <row r="85" s="28" customFormat="1" ht="15" customHeight="1" x14ac:dyDescent="0.4"/>
    <row r="86" s="28" customFormat="1" ht="15" customHeight="1" x14ac:dyDescent="0.4"/>
    <row r="87" s="28" customFormat="1" ht="15" customHeight="1" x14ac:dyDescent="0.4"/>
    <row r="88" s="28" customFormat="1" ht="15" customHeight="1" x14ac:dyDescent="0.4"/>
    <row r="89" s="28" customFormat="1" ht="15" customHeight="1" x14ac:dyDescent="0.4"/>
    <row r="90" s="28" customFormat="1" ht="15" customHeight="1" x14ac:dyDescent="0.4"/>
    <row r="91" s="28" customFormat="1" ht="15" customHeight="1" x14ac:dyDescent="0.4"/>
    <row r="92" s="28" customFormat="1" ht="15" customHeight="1" x14ac:dyDescent="0.4"/>
    <row r="93" s="28" customFormat="1" ht="15" customHeight="1" x14ac:dyDescent="0.4"/>
    <row r="94" s="28" customFormat="1" ht="15" customHeight="1" x14ac:dyDescent="0.4"/>
    <row r="95" s="28" customFormat="1" ht="15" customHeight="1" x14ac:dyDescent="0.4"/>
    <row r="96" s="28" customFormat="1" ht="15" customHeight="1" x14ac:dyDescent="0.4"/>
    <row r="97" s="28" customFormat="1" ht="15" customHeight="1" x14ac:dyDescent="0.4"/>
    <row r="98" s="28" customFormat="1" ht="15" customHeight="1" x14ac:dyDescent="0.4"/>
    <row r="99" s="28" customFormat="1" ht="15" customHeight="1" x14ac:dyDescent="0.4"/>
    <row r="100" s="28" customFormat="1" ht="15" customHeight="1" x14ac:dyDescent="0.4"/>
    <row r="101" s="28" customFormat="1" ht="15" customHeight="1" x14ac:dyDescent="0.4"/>
    <row r="102" s="28" customFormat="1" ht="15" customHeight="1" x14ac:dyDescent="0.4"/>
    <row r="103" s="28" customFormat="1" ht="15" customHeight="1" x14ac:dyDescent="0.4"/>
    <row r="104" s="28" customFormat="1" ht="15" customHeight="1" x14ac:dyDescent="0.4"/>
    <row r="105" s="28" customFormat="1" ht="15" customHeight="1" x14ac:dyDescent="0.4"/>
    <row r="106" s="28" customFormat="1" ht="15" customHeight="1" x14ac:dyDescent="0.4"/>
    <row r="107" s="28" customFormat="1" ht="15" customHeight="1" x14ac:dyDescent="0.4"/>
    <row r="108" s="28" customFormat="1" ht="15" customHeight="1" x14ac:dyDescent="0.4"/>
    <row r="109" s="28" customFormat="1" ht="15" customHeight="1" x14ac:dyDescent="0.4"/>
    <row r="110" s="28" customFormat="1" ht="15" customHeight="1" x14ac:dyDescent="0.4"/>
    <row r="111" s="28" customFormat="1" ht="15" customHeight="1" x14ac:dyDescent="0.4"/>
    <row r="112" s="28" customFormat="1" ht="15" customHeight="1" x14ac:dyDescent="0.4"/>
    <row r="113" s="28" customFormat="1" ht="15" customHeight="1" x14ac:dyDescent="0.4"/>
    <row r="114" s="28" customFormat="1" ht="15" customHeight="1" x14ac:dyDescent="0.4"/>
    <row r="115" s="28" customFormat="1" ht="15" customHeight="1" x14ac:dyDescent="0.4"/>
    <row r="116" s="28" customFormat="1" ht="15" customHeight="1" x14ac:dyDescent="0.4"/>
    <row r="117" s="28" customFormat="1" ht="15" customHeight="1" x14ac:dyDescent="0.4"/>
    <row r="118" s="28" customFormat="1" ht="15" customHeight="1" x14ac:dyDescent="0.4"/>
    <row r="119" s="28" customFormat="1" ht="15" customHeight="1" x14ac:dyDescent="0.4"/>
    <row r="120" s="28" customFormat="1" ht="15" customHeight="1" x14ac:dyDescent="0.4"/>
    <row r="121" s="28" customFormat="1" ht="15" customHeight="1" x14ac:dyDescent="0.4"/>
    <row r="122" s="28" customFormat="1" ht="15" customHeight="1" x14ac:dyDescent="0.4"/>
    <row r="123" s="28" customFormat="1" ht="15" customHeight="1" x14ac:dyDescent="0.4"/>
    <row r="124" s="28" customFormat="1" ht="15" customHeight="1" x14ac:dyDescent="0.4"/>
    <row r="125" s="28" customFormat="1" ht="15" customHeight="1" x14ac:dyDescent="0.4"/>
    <row r="126" s="28" customFormat="1" ht="15" customHeight="1" x14ac:dyDescent="0.4"/>
    <row r="127" s="28" customFormat="1" ht="15" customHeight="1" x14ac:dyDescent="0.4"/>
    <row r="128" s="28" customFormat="1" ht="15" customHeight="1" x14ac:dyDescent="0.4"/>
    <row r="129" s="28" customFormat="1" ht="15" customHeight="1" x14ac:dyDescent="0.4"/>
    <row r="130" s="28" customFormat="1" ht="15" customHeight="1" x14ac:dyDescent="0.4"/>
    <row r="131" s="28" customFormat="1" ht="15" customHeight="1" x14ac:dyDescent="0.4"/>
    <row r="132" s="28" customFormat="1" ht="15" customHeight="1" x14ac:dyDescent="0.4"/>
    <row r="133" s="28" customFormat="1" ht="15" customHeight="1" x14ac:dyDescent="0.4"/>
    <row r="134" s="28" customFormat="1" ht="15" customHeight="1" x14ac:dyDescent="0.4"/>
    <row r="135" s="28" customFormat="1" ht="15" customHeight="1" x14ac:dyDescent="0.4"/>
    <row r="136" s="28" customFormat="1" ht="15" customHeight="1" x14ac:dyDescent="0.4"/>
    <row r="137" s="28" customFormat="1" ht="15" customHeight="1" x14ac:dyDescent="0.4"/>
    <row r="138" s="28" customFormat="1" ht="15" customHeight="1" x14ac:dyDescent="0.4"/>
    <row r="139" s="28" customFormat="1" ht="15" customHeight="1" x14ac:dyDescent="0.4"/>
    <row r="140" s="28" customFormat="1" ht="15" customHeight="1" x14ac:dyDescent="0.4"/>
    <row r="141" s="28" customFormat="1" ht="15" customHeight="1" x14ac:dyDescent="0.4"/>
    <row r="142" s="28" customFormat="1" ht="15" customHeight="1" x14ac:dyDescent="0.4"/>
    <row r="143" s="28" customFormat="1" ht="15" customHeight="1" x14ac:dyDescent="0.4"/>
    <row r="144" s="28" customFormat="1" ht="15" customHeight="1" x14ac:dyDescent="0.4"/>
    <row r="145" s="28" customFormat="1" ht="15" customHeight="1" x14ac:dyDescent="0.4"/>
    <row r="146" s="28" customFormat="1" ht="15" customHeight="1" x14ac:dyDescent="0.4"/>
    <row r="147" s="28" customFormat="1" ht="15" customHeight="1" x14ac:dyDescent="0.4"/>
    <row r="148" s="28" customFormat="1" ht="15" customHeight="1" x14ac:dyDescent="0.4"/>
    <row r="149" s="28" customFormat="1" ht="15" customHeight="1" x14ac:dyDescent="0.4"/>
    <row r="150" s="28" customFormat="1" ht="15" customHeight="1" x14ac:dyDescent="0.4"/>
    <row r="151" s="28" customFormat="1" ht="15" customHeight="1" x14ac:dyDescent="0.4"/>
    <row r="152" s="28" customFormat="1" ht="15" customHeight="1" x14ac:dyDescent="0.4"/>
    <row r="153" s="28" customFormat="1" ht="15" customHeight="1" x14ac:dyDescent="0.4"/>
    <row r="154" s="28" customFormat="1" ht="15" customHeight="1" x14ac:dyDescent="0.4"/>
    <row r="155" s="28" customFormat="1" ht="15" customHeight="1" x14ac:dyDescent="0.4"/>
    <row r="156" s="28" customFormat="1" ht="15" customHeight="1" x14ac:dyDescent="0.4"/>
    <row r="157" s="28" customFormat="1" ht="15" customHeight="1" x14ac:dyDescent="0.4"/>
    <row r="158" s="28" customFormat="1" ht="15" customHeight="1" x14ac:dyDescent="0.4"/>
    <row r="159" s="28" customFormat="1" ht="15" customHeight="1" x14ac:dyDescent="0.4"/>
    <row r="160" s="28" customFormat="1" ht="15" customHeight="1" x14ac:dyDescent="0.4"/>
    <row r="161" s="28" customFormat="1" ht="15" customHeight="1" x14ac:dyDescent="0.4"/>
    <row r="162" s="28" customFormat="1" ht="15" customHeight="1" x14ac:dyDescent="0.4"/>
    <row r="163" s="28" customFormat="1" ht="15" customHeight="1" x14ac:dyDescent="0.4"/>
    <row r="164" s="28" customFormat="1" ht="15" customHeight="1" x14ac:dyDescent="0.4"/>
    <row r="165" s="28" customFormat="1" ht="15" customHeight="1" x14ac:dyDescent="0.4"/>
    <row r="166" s="28" customFormat="1" ht="15" customHeight="1" x14ac:dyDescent="0.4"/>
    <row r="167" s="28" customFormat="1" ht="15" customHeight="1" x14ac:dyDescent="0.4"/>
    <row r="168" s="28" customFormat="1" ht="15" customHeight="1" x14ac:dyDescent="0.4"/>
    <row r="169" s="28" customFormat="1" ht="15" customHeight="1" x14ac:dyDescent="0.4"/>
    <row r="170" s="28" customFormat="1" ht="15" customHeight="1" x14ac:dyDescent="0.4"/>
    <row r="171" s="28" customFormat="1" ht="15" customHeight="1" x14ac:dyDescent="0.4"/>
    <row r="172" s="28" customFormat="1" ht="15" customHeight="1" x14ac:dyDescent="0.4"/>
    <row r="173" s="28" customFormat="1" ht="15" customHeight="1" x14ac:dyDescent="0.4"/>
    <row r="174" s="28" customFormat="1" ht="15" customHeight="1" x14ac:dyDescent="0.4"/>
    <row r="175" s="28" customFormat="1" ht="15" customHeight="1" x14ac:dyDescent="0.4"/>
    <row r="176" s="28" customFormat="1" ht="15" customHeight="1" x14ac:dyDescent="0.4"/>
    <row r="177" s="28" customFormat="1" ht="15" customHeight="1" x14ac:dyDescent="0.4"/>
    <row r="178" s="28" customFormat="1" ht="15" customHeight="1" x14ac:dyDescent="0.4"/>
    <row r="179" s="28" customFormat="1" ht="15" customHeight="1" x14ac:dyDescent="0.4"/>
    <row r="180" s="28" customFormat="1" ht="15" customHeight="1" x14ac:dyDescent="0.4"/>
    <row r="181" s="28" customFormat="1" ht="15" customHeight="1" x14ac:dyDescent="0.4"/>
    <row r="182" s="28" customFormat="1" ht="15" customHeight="1" x14ac:dyDescent="0.4"/>
    <row r="183" s="28" customFormat="1" ht="15" customHeight="1" x14ac:dyDescent="0.4"/>
    <row r="184" s="28" customFormat="1" ht="15" customHeight="1" x14ac:dyDescent="0.4"/>
    <row r="185" s="28" customFormat="1" ht="15" customHeight="1" x14ac:dyDescent="0.4"/>
    <row r="186" s="28" customFormat="1" ht="15" customHeight="1" x14ac:dyDescent="0.4"/>
    <row r="187" s="28" customFormat="1" ht="15" customHeight="1" x14ac:dyDescent="0.4"/>
    <row r="188" s="28" customFormat="1" ht="15" customHeight="1" x14ac:dyDescent="0.4"/>
    <row r="189" s="28" customFormat="1" ht="15" customHeight="1" x14ac:dyDescent="0.4"/>
    <row r="190" s="28" customFormat="1" ht="15" customHeight="1" x14ac:dyDescent="0.4"/>
    <row r="191" s="28" customFormat="1" ht="15" customHeight="1" x14ac:dyDescent="0.4"/>
    <row r="192" s="28" customFormat="1" ht="15" customHeight="1" x14ac:dyDescent="0.4"/>
    <row r="193" s="28" customFormat="1" ht="15" customHeight="1" x14ac:dyDescent="0.4"/>
    <row r="194" s="28" customFormat="1" ht="15" customHeight="1" x14ac:dyDescent="0.4"/>
    <row r="195" s="28" customFormat="1" ht="15" customHeight="1" x14ac:dyDescent="0.4"/>
    <row r="196" s="28" customFormat="1" ht="15" customHeight="1" x14ac:dyDescent="0.4"/>
    <row r="197" s="28" customFormat="1" ht="15" customHeight="1" x14ac:dyDescent="0.4"/>
    <row r="198" s="28" customFormat="1" ht="15" customHeight="1" x14ac:dyDescent="0.4"/>
    <row r="199" s="28" customFormat="1" ht="15" customHeight="1" x14ac:dyDescent="0.4"/>
    <row r="200" s="28" customFormat="1" ht="15" customHeight="1" x14ac:dyDescent="0.4"/>
    <row r="201" s="28" customFormat="1" ht="15" customHeight="1" x14ac:dyDescent="0.4"/>
    <row r="202" s="28" customFormat="1" ht="15" customHeight="1" x14ac:dyDescent="0.4"/>
    <row r="203" s="28" customFormat="1" ht="15" customHeight="1" x14ac:dyDescent="0.4"/>
    <row r="204" s="28" customFormat="1" ht="15" customHeight="1" x14ac:dyDescent="0.4"/>
    <row r="205" s="28" customFormat="1" ht="15" customHeight="1" x14ac:dyDescent="0.4"/>
    <row r="206" s="28" customFormat="1" ht="15" customHeight="1" x14ac:dyDescent="0.4"/>
    <row r="207" s="28" customFormat="1" ht="15" customHeight="1" x14ac:dyDescent="0.4"/>
    <row r="208" s="28" customFormat="1" ht="15" customHeight="1" x14ac:dyDescent="0.4"/>
    <row r="209" s="28" customFormat="1" ht="15" customHeight="1" x14ac:dyDescent="0.4"/>
    <row r="210" s="28" customFormat="1" ht="15" customHeight="1" x14ac:dyDescent="0.4"/>
    <row r="211" s="28" customFormat="1" ht="15" customHeight="1" x14ac:dyDescent="0.4"/>
    <row r="212" s="28" customFormat="1" ht="15" customHeight="1" x14ac:dyDescent="0.4"/>
  </sheetData>
  <sheetProtection algorithmName="SHA-512" hashValue="gss0VP9TiOEfMdUTGz6G0yEx1lMXUF2HPmiViysCTNNoYw9Vuy9Bh/BeG7YJxALKyU0iOsHwaSuDwjVM5vjkBw==" saltValue="vxdv5nPdjVHny/Y+Sk1B+A==" spinCount="100000" sheet="1" objects="1" scenarios="1" selectLockedCells="1"/>
  <mergeCells count="94">
    <mergeCell ref="BQ45:BS45"/>
    <mergeCell ref="D38:E39"/>
    <mergeCell ref="H38:AN39"/>
    <mergeCell ref="AQ38:BO39"/>
    <mergeCell ref="D40:E41"/>
    <mergeCell ref="H40:AN41"/>
    <mergeCell ref="AQ40:BO41"/>
    <mergeCell ref="N35:Z35"/>
    <mergeCell ref="AC35:BA35"/>
    <mergeCell ref="D42:E43"/>
    <mergeCell ref="H42:AN43"/>
    <mergeCell ref="AQ42:BO43"/>
    <mergeCell ref="D36:E37"/>
    <mergeCell ref="H36:AN37"/>
    <mergeCell ref="AQ36:BO37"/>
    <mergeCell ref="N33:Z33"/>
    <mergeCell ref="AC33:BA33"/>
    <mergeCell ref="N30:Z30"/>
    <mergeCell ref="AC30:BA30"/>
    <mergeCell ref="BD30:BO31"/>
    <mergeCell ref="N31:Z31"/>
    <mergeCell ref="AC31:BA31"/>
    <mergeCell ref="N34:Z34"/>
    <mergeCell ref="AC34:BA34"/>
    <mergeCell ref="BD34:BO35"/>
    <mergeCell ref="N26:Z26"/>
    <mergeCell ref="AC26:BA26"/>
    <mergeCell ref="BD26:BO27"/>
    <mergeCell ref="N27:Z27"/>
    <mergeCell ref="AC27:BA27"/>
    <mergeCell ref="N28:Z28"/>
    <mergeCell ref="AC28:BA28"/>
    <mergeCell ref="BD28:BO29"/>
    <mergeCell ref="N29:Z29"/>
    <mergeCell ref="AC29:BA29"/>
    <mergeCell ref="N32:Z32"/>
    <mergeCell ref="AC32:BA32"/>
    <mergeCell ref="BD32:BO33"/>
    <mergeCell ref="N22:Z22"/>
    <mergeCell ref="AC22:BA22"/>
    <mergeCell ref="BD22:BO23"/>
    <mergeCell ref="N23:Z23"/>
    <mergeCell ref="AC23:BA23"/>
    <mergeCell ref="N24:Z24"/>
    <mergeCell ref="AC24:BA24"/>
    <mergeCell ref="BD24:BO25"/>
    <mergeCell ref="N25:Z25"/>
    <mergeCell ref="AC25:BA25"/>
    <mergeCell ref="N18:Z18"/>
    <mergeCell ref="AC18:BA18"/>
    <mergeCell ref="BD18:BO19"/>
    <mergeCell ref="N19:Z19"/>
    <mergeCell ref="AC19:BA19"/>
    <mergeCell ref="N20:Z20"/>
    <mergeCell ref="AC20:BA20"/>
    <mergeCell ref="BD20:BO21"/>
    <mergeCell ref="N21:Z21"/>
    <mergeCell ref="AC21:BA21"/>
    <mergeCell ref="N14:Z14"/>
    <mergeCell ref="AC14:BA14"/>
    <mergeCell ref="BD14:BO15"/>
    <mergeCell ref="N15:Z15"/>
    <mergeCell ref="AC15:BA15"/>
    <mergeCell ref="N16:Z16"/>
    <mergeCell ref="AC16:BA16"/>
    <mergeCell ref="BD16:BO17"/>
    <mergeCell ref="N17:Z17"/>
    <mergeCell ref="AC17:BA17"/>
    <mergeCell ref="N10:Z10"/>
    <mergeCell ref="AC10:BA10"/>
    <mergeCell ref="BD10:BO11"/>
    <mergeCell ref="N11:Z11"/>
    <mergeCell ref="AC11:BA11"/>
    <mergeCell ref="N12:Z12"/>
    <mergeCell ref="AC12:BA12"/>
    <mergeCell ref="BD12:BO13"/>
    <mergeCell ref="N13:Z13"/>
    <mergeCell ref="AC13:BA13"/>
    <mergeCell ref="BC4:BP5"/>
    <mergeCell ref="N6:Z6"/>
    <mergeCell ref="AO1:AU2"/>
    <mergeCell ref="D4:D35"/>
    <mergeCell ref="F4:K35"/>
    <mergeCell ref="M4:AA5"/>
    <mergeCell ref="AB4:BB5"/>
    <mergeCell ref="AC6:BA6"/>
    <mergeCell ref="BD6:BO7"/>
    <mergeCell ref="N7:Z7"/>
    <mergeCell ref="AC7:BA7"/>
    <mergeCell ref="N8:Z8"/>
    <mergeCell ref="AC8:BA8"/>
    <mergeCell ref="BD8:BO9"/>
    <mergeCell ref="N9:Z9"/>
    <mergeCell ref="AC9:BA9"/>
  </mergeCells>
  <phoneticPr fontId="1"/>
  <dataValidations count="2">
    <dataValidation imeMode="on" allowBlank="1" showInputMessage="1" showErrorMessage="1" sqref="AQ42 BD6:BO6 BD8:BO8 AQ36 AQ38 AQ40 AC6:BA35 BD10:BO10 BD12:BO12 BD14:BO14 BD16:BO16 BD18:BO18 BD20:BO20 BD22:BO22 BD24:BO24 BD26:BO26 BD28:BO28 BD30:BO30 BD32:BO32 BD34:BO34" xr:uid="{0FED388C-3030-45B7-96F3-00608553D2AF}"/>
    <dataValidation imeMode="off" allowBlank="1" showInputMessage="1" showErrorMessage="1" sqref="AA6:AA35 M6:N35" xr:uid="{8F49AAD7-8221-4699-A2B4-CD2B450A8154}"/>
  </dataValidations>
  <printOptions horizontalCentered="1"/>
  <pageMargins left="0.11811023622047245" right="0.11811023622047245" top="0.35433070866141736" bottom="0.35433070866141736"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FF581-F0A2-49BF-92C3-D273232ADB60}">
  <sheetPr>
    <tabColor rgb="FFFFFFCC"/>
    <pageSetUpPr fitToPage="1"/>
  </sheetPr>
  <dimension ref="B3:AW217"/>
  <sheetViews>
    <sheetView showGridLines="0" showRowColHeaders="0" view="pageBreakPreview" zoomScaleNormal="120" zoomScaleSheetLayoutView="100" workbookViewId="0">
      <extLst>
        <ext xmlns:xlsdti="http://schemas.microsoft.com/office/spreadsheetml/2023/showDataTypeIcons" uri="{77bfe23e-c014-4d31-8a63-9c772dbf06b6}">
          <xlsdti:showDataTypeIcons visible="0"/>
        </ext>
      </extLst>
    </sheetView>
  </sheetViews>
  <sheetFormatPr defaultColWidth="2.5" defaultRowHeight="15" customHeight="1" x14ac:dyDescent="0.4"/>
  <cols>
    <col min="1" max="6" width="2.5" style="25"/>
    <col min="7" max="10" width="1.25" style="25" customWidth="1"/>
    <col min="11" max="16384" width="2.5" style="25"/>
  </cols>
  <sheetData>
    <row r="3" spans="2:49" s="28" customFormat="1" ht="15" customHeight="1" x14ac:dyDescent="0.4">
      <c r="B3" s="25"/>
      <c r="C3" s="25"/>
      <c r="D3" s="25"/>
    </row>
    <row r="4" spans="2:49" s="28" customFormat="1" ht="15" customHeight="1" x14ac:dyDescent="0.4"/>
    <row r="5" spans="2:49" s="28" customFormat="1" ht="15" customHeight="1" x14ac:dyDescent="0.4"/>
    <row r="6" spans="2:49" s="28" customFormat="1" ht="15" customHeight="1" x14ac:dyDescent="0.4"/>
    <row r="7" spans="2:49" s="28" customFormat="1" ht="15" customHeight="1" x14ac:dyDescent="0.4">
      <c r="F7" s="244"/>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4"/>
    </row>
    <row r="8" spans="2:49" s="28" customFormat="1" ht="15" customHeight="1" x14ac:dyDescent="0.4">
      <c r="F8" s="94"/>
      <c r="AW8" s="49"/>
    </row>
    <row r="9" spans="2:49" s="28" customFormat="1" ht="15" customHeight="1" x14ac:dyDescent="0.4">
      <c r="F9" s="94"/>
      <c r="AW9" s="49"/>
    </row>
    <row r="10" spans="2:49" s="28" customFormat="1" ht="15" customHeight="1" x14ac:dyDescent="0.4">
      <c r="F10" s="94"/>
      <c r="I10" s="531" t="s">
        <v>228</v>
      </c>
      <c r="J10" s="531"/>
      <c r="K10" s="531"/>
      <c r="L10" s="531"/>
      <c r="M10" s="531"/>
      <c r="N10" s="531"/>
      <c r="O10" s="531"/>
      <c r="P10" s="531"/>
      <c r="Q10" s="531"/>
      <c r="R10" s="531"/>
      <c r="S10" s="531"/>
      <c r="T10" s="531"/>
      <c r="U10" s="531"/>
      <c r="V10" s="531"/>
      <c r="W10" s="531"/>
      <c r="X10" s="531"/>
      <c r="Y10" s="531"/>
      <c r="Z10" s="531"/>
      <c r="AA10" s="531"/>
      <c r="AB10" s="531"/>
      <c r="AC10" s="531"/>
      <c r="AD10" s="531"/>
      <c r="AE10" s="531"/>
      <c r="AF10" s="531"/>
      <c r="AG10" s="531"/>
      <c r="AH10" s="531"/>
      <c r="AI10" s="531"/>
      <c r="AJ10" s="531"/>
      <c r="AK10" s="531"/>
      <c r="AL10" s="531"/>
      <c r="AM10" s="531"/>
      <c r="AN10" s="531"/>
      <c r="AO10" s="531"/>
      <c r="AP10" s="531"/>
      <c r="AQ10" s="531"/>
      <c r="AR10" s="531"/>
      <c r="AS10" s="531"/>
      <c r="AT10" s="531"/>
      <c r="AU10" s="531"/>
      <c r="AW10" s="49"/>
    </row>
    <row r="11" spans="2:49" s="28" customFormat="1" ht="15" customHeight="1" x14ac:dyDescent="0.4">
      <c r="F11" s="94"/>
      <c r="I11" s="531"/>
      <c r="J11" s="531"/>
      <c r="K11" s="531"/>
      <c r="L11" s="531"/>
      <c r="M11" s="531"/>
      <c r="N11" s="531"/>
      <c r="O11" s="531"/>
      <c r="P11" s="531"/>
      <c r="Q11" s="531"/>
      <c r="R11" s="531"/>
      <c r="S11" s="531"/>
      <c r="T11" s="531"/>
      <c r="U11" s="531"/>
      <c r="V11" s="531"/>
      <c r="W11" s="531"/>
      <c r="X11" s="531"/>
      <c r="Y11" s="531"/>
      <c r="Z11" s="531"/>
      <c r="AA11" s="531"/>
      <c r="AB11" s="531"/>
      <c r="AC11" s="531"/>
      <c r="AD11" s="531"/>
      <c r="AE11" s="531"/>
      <c r="AF11" s="531"/>
      <c r="AG11" s="531"/>
      <c r="AH11" s="531"/>
      <c r="AI11" s="531"/>
      <c r="AJ11" s="531"/>
      <c r="AK11" s="531"/>
      <c r="AL11" s="531"/>
      <c r="AM11" s="531"/>
      <c r="AN11" s="531"/>
      <c r="AO11" s="531"/>
      <c r="AP11" s="531"/>
      <c r="AQ11" s="531"/>
      <c r="AR11" s="531"/>
      <c r="AS11" s="531"/>
      <c r="AT11" s="531"/>
      <c r="AU11" s="531"/>
      <c r="AW11" s="49"/>
    </row>
    <row r="12" spans="2:49" s="28" customFormat="1" ht="7.5" customHeight="1" x14ac:dyDescent="0.4">
      <c r="F12" s="94"/>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W12" s="49"/>
    </row>
    <row r="13" spans="2:49" s="28" customFormat="1" ht="15" customHeight="1" x14ac:dyDescent="0.4">
      <c r="F13" s="94"/>
      <c r="I13" s="531" t="s">
        <v>229</v>
      </c>
      <c r="J13" s="531"/>
      <c r="K13" s="531"/>
      <c r="L13" s="531"/>
      <c r="M13" s="531"/>
      <c r="N13" s="531"/>
      <c r="O13" s="531"/>
      <c r="P13" s="531"/>
      <c r="Q13" s="531"/>
      <c r="R13" s="531"/>
      <c r="S13" s="531"/>
      <c r="T13" s="531"/>
      <c r="U13" s="531"/>
      <c r="V13" s="531"/>
      <c r="W13" s="531"/>
      <c r="X13" s="531"/>
      <c r="Y13" s="531"/>
      <c r="Z13" s="531"/>
      <c r="AA13" s="531"/>
      <c r="AB13" s="531"/>
      <c r="AC13" s="531"/>
      <c r="AD13" s="531"/>
      <c r="AE13" s="531"/>
      <c r="AF13" s="531"/>
      <c r="AG13" s="531"/>
      <c r="AH13" s="531"/>
      <c r="AI13" s="531"/>
      <c r="AJ13" s="531"/>
      <c r="AK13" s="531"/>
      <c r="AL13" s="531"/>
      <c r="AM13" s="531"/>
      <c r="AN13" s="531"/>
      <c r="AO13" s="531"/>
      <c r="AP13" s="531"/>
      <c r="AQ13" s="531"/>
      <c r="AR13" s="531"/>
      <c r="AS13" s="531"/>
      <c r="AT13" s="531"/>
      <c r="AU13" s="531"/>
      <c r="AW13" s="49"/>
    </row>
    <row r="14" spans="2:49" s="28" customFormat="1" ht="15" customHeight="1" x14ac:dyDescent="0.4">
      <c r="F14" s="94"/>
      <c r="I14" s="531"/>
      <c r="J14" s="531"/>
      <c r="K14" s="531"/>
      <c r="L14" s="531"/>
      <c r="M14" s="531"/>
      <c r="N14" s="531"/>
      <c r="O14" s="531"/>
      <c r="P14" s="531"/>
      <c r="Q14" s="531"/>
      <c r="R14" s="531"/>
      <c r="S14" s="531"/>
      <c r="T14" s="531"/>
      <c r="U14" s="531"/>
      <c r="V14" s="531"/>
      <c r="W14" s="531"/>
      <c r="X14" s="531"/>
      <c r="Y14" s="531"/>
      <c r="Z14" s="531"/>
      <c r="AA14" s="531"/>
      <c r="AB14" s="531"/>
      <c r="AC14" s="531"/>
      <c r="AD14" s="531"/>
      <c r="AE14" s="531"/>
      <c r="AF14" s="531"/>
      <c r="AG14" s="531"/>
      <c r="AH14" s="531"/>
      <c r="AI14" s="531"/>
      <c r="AJ14" s="531"/>
      <c r="AK14" s="531"/>
      <c r="AL14" s="531"/>
      <c r="AM14" s="531"/>
      <c r="AN14" s="531"/>
      <c r="AO14" s="531"/>
      <c r="AP14" s="531"/>
      <c r="AQ14" s="531"/>
      <c r="AR14" s="531"/>
      <c r="AS14" s="531"/>
      <c r="AT14" s="531"/>
      <c r="AU14" s="531"/>
      <c r="AW14" s="49"/>
    </row>
    <row r="15" spans="2:49" s="28" customFormat="1" ht="7.5" customHeight="1" x14ac:dyDescent="0.4">
      <c r="F15" s="94"/>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W15" s="49"/>
    </row>
    <row r="16" spans="2:49" s="28" customFormat="1" ht="15" customHeight="1" x14ac:dyDescent="0.4">
      <c r="F16" s="94"/>
      <c r="I16" s="531" t="s">
        <v>230</v>
      </c>
      <c r="J16" s="531"/>
      <c r="K16" s="531"/>
      <c r="L16" s="531"/>
      <c r="M16" s="531"/>
      <c r="N16" s="531"/>
      <c r="O16" s="531"/>
      <c r="P16" s="531"/>
      <c r="Q16" s="531"/>
      <c r="R16" s="531"/>
      <c r="S16" s="531"/>
      <c r="T16" s="531"/>
      <c r="U16" s="531"/>
      <c r="V16" s="531"/>
      <c r="W16" s="531"/>
      <c r="X16" s="531"/>
      <c r="Y16" s="531"/>
      <c r="Z16" s="531"/>
      <c r="AA16" s="531"/>
      <c r="AB16" s="531"/>
      <c r="AC16" s="531"/>
      <c r="AD16" s="531"/>
      <c r="AE16" s="531"/>
      <c r="AF16" s="531"/>
      <c r="AG16" s="531"/>
      <c r="AH16" s="531"/>
      <c r="AI16" s="531"/>
      <c r="AJ16" s="531"/>
      <c r="AK16" s="531"/>
      <c r="AL16" s="531"/>
      <c r="AM16" s="531"/>
      <c r="AN16" s="531"/>
      <c r="AO16" s="531"/>
      <c r="AP16" s="531"/>
      <c r="AQ16" s="531"/>
      <c r="AR16" s="531"/>
      <c r="AS16" s="531"/>
      <c r="AT16" s="531"/>
      <c r="AU16" s="531"/>
      <c r="AW16" s="49"/>
    </row>
    <row r="17" spans="6:49" s="28" customFormat="1" ht="15" customHeight="1" x14ac:dyDescent="0.4">
      <c r="F17" s="94"/>
      <c r="I17" s="531"/>
      <c r="J17" s="531"/>
      <c r="K17" s="531"/>
      <c r="L17" s="531"/>
      <c r="M17" s="531"/>
      <c r="N17" s="531"/>
      <c r="O17" s="531"/>
      <c r="P17" s="531"/>
      <c r="Q17" s="531"/>
      <c r="R17" s="531"/>
      <c r="S17" s="531"/>
      <c r="T17" s="531"/>
      <c r="U17" s="531"/>
      <c r="V17" s="531"/>
      <c r="W17" s="531"/>
      <c r="X17" s="531"/>
      <c r="Y17" s="531"/>
      <c r="Z17" s="531"/>
      <c r="AA17" s="531"/>
      <c r="AB17" s="531"/>
      <c r="AC17" s="531"/>
      <c r="AD17" s="531"/>
      <c r="AE17" s="531"/>
      <c r="AF17" s="531"/>
      <c r="AG17" s="531"/>
      <c r="AH17" s="531"/>
      <c r="AI17" s="531"/>
      <c r="AJ17" s="531"/>
      <c r="AK17" s="531"/>
      <c r="AL17" s="531"/>
      <c r="AM17" s="531"/>
      <c r="AN17" s="531"/>
      <c r="AO17" s="531"/>
      <c r="AP17" s="531"/>
      <c r="AQ17" s="531"/>
      <c r="AR17" s="531"/>
      <c r="AS17" s="531"/>
      <c r="AT17" s="531"/>
      <c r="AU17" s="531"/>
      <c r="AW17" s="49"/>
    </row>
    <row r="18" spans="6:49" s="28" customFormat="1" ht="15" customHeight="1" x14ac:dyDescent="0.4">
      <c r="F18" s="94"/>
      <c r="AW18" s="49"/>
    </row>
    <row r="19" spans="6:49" s="28" customFormat="1" ht="15" customHeight="1" x14ac:dyDescent="0.4">
      <c r="F19" s="94"/>
      <c r="AW19" s="49"/>
    </row>
    <row r="20" spans="6:49" s="28" customFormat="1" ht="15" customHeight="1" x14ac:dyDescent="0.4">
      <c r="F20" s="94"/>
      <c r="I20" s="531" t="s">
        <v>231</v>
      </c>
      <c r="J20" s="531"/>
      <c r="K20" s="531"/>
      <c r="L20" s="531"/>
      <c r="M20" s="531"/>
      <c r="N20" s="531"/>
      <c r="O20" s="531"/>
      <c r="P20" s="531"/>
      <c r="Q20" s="531"/>
      <c r="R20" s="531"/>
      <c r="S20" s="531"/>
      <c r="T20" s="531"/>
      <c r="U20" s="531"/>
      <c r="V20" s="531"/>
      <c r="W20" s="531"/>
      <c r="X20" s="531"/>
      <c r="Y20" s="531"/>
      <c r="Z20" s="531"/>
      <c r="AA20" s="531"/>
      <c r="AB20" s="531"/>
      <c r="AC20" s="531"/>
      <c r="AD20" s="531"/>
      <c r="AE20" s="531"/>
      <c r="AF20" s="531"/>
      <c r="AG20" s="531"/>
      <c r="AH20" s="531"/>
      <c r="AI20" s="531"/>
      <c r="AJ20" s="531"/>
      <c r="AK20" s="531"/>
      <c r="AL20" s="531"/>
      <c r="AM20" s="531"/>
      <c r="AN20" s="531"/>
      <c r="AO20" s="531"/>
      <c r="AP20" s="531"/>
      <c r="AQ20" s="531"/>
      <c r="AR20" s="531"/>
      <c r="AS20" s="531"/>
      <c r="AT20" s="531"/>
      <c r="AU20" s="531"/>
      <c r="AW20" s="49"/>
    </row>
    <row r="21" spans="6:49" s="28" customFormat="1" ht="15" customHeight="1" x14ac:dyDescent="0.4">
      <c r="F21" s="94"/>
      <c r="I21" s="531"/>
      <c r="J21" s="531"/>
      <c r="K21" s="531"/>
      <c r="L21" s="531"/>
      <c r="M21" s="531"/>
      <c r="N21" s="531"/>
      <c r="O21" s="531"/>
      <c r="P21" s="531"/>
      <c r="Q21" s="531"/>
      <c r="R21" s="531"/>
      <c r="S21" s="531"/>
      <c r="T21" s="531"/>
      <c r="U21" s="531"/>
      <c r="V21" s="531"/>
      <c r="W21" s="531"/>
      <c r="X21" s="531"/>
      <c r="Y21" s="531"/>
      <c r="Z21" s="531"/>
      <c r="AA21" s="531"/>
      <c r="AB21" s="531"/>
      <c r="AC21" s="531"/>
      <c r="AD21" s="531"/>
      <c r="AE21" s="531"/>
      <c r="AF21" s="531"/>
      <c r="AG21" s="531"/>
      <c r="AH21" s="531"/>
      <c r="AI21" s="531"/>
      <c r="AJ21" s="531"/>
      <c r="AK21" s="531"/>
      <c r="AL21" s="531"/>
      <c r="AM21" s="531"/>
      <c r="AN21" s="531"/>
      <c r="AO21" s="531"/>
      <c r="AP21" s="531"/>
      <c r="AQ21" s="531"/>
      <c r="AR21" s="531"/>
      <c r="AS21" s="531"/>
      <c r="AT21" s="531"/>
      <c r="AU21" s="531"/>
      <c r="AW21" s="49"/>
    </row>
    <row r="22" spans="6:49" s="28" customFormat="1" ht="7.5" customHeight="1" x14ac:dyDescent="0.4">
      <c r="F22" s="94"/>
      <c r="AW22" s="49"/>
    </row>
    <row r="23" spans="6:49" s="28" customFormat="1" ht="15" customHeight="1" x14ac:dyDescent="0.4">
      <c r="F23" s="94"/>
      <c r="I23" s="531" t="s">
        <v>232</v>
      </c>
      <c r="J23" s="531"/>
      <c r="K23" s="531"/>
      <c r="L23" s="531"/>
      <c r="M23" s="531"/>
      <c r="N23" s="531"/>
      <c r="O23" s="531"/>
      <c r="P23" s="531"/>
      <c r="Q23" s="531"/>
      <c r="R23" s="531"/>
      <c r="S23" s="531"/>
      <c r="T23" s="531"/>
      <c r="U23" s="531"/>
      <c r="V23" s="531"/>
      <c r="W23" s="531"/>
      <c r="X23" s="531"/>
      <c r="Y23" s="531"/>
      <c r="Z23" s="531"/>
      <c r="AA23" s="531"/>
      <c r="AB23" s="531"/>
      <c r="AC23" s="531"/>
      <c r="AD23" s="531"/>
      <c r="AE23" s="531"/>
      <c r="AF23" s="531"/>
      <c r="AG23" s="531"/>
      <c r="AH23" s="531"/>
      <c r="AI23" s="531"/>
      <c r="AJ23" s="531"/>
      <c r="AK23" s="531"/>
      <c r="AL23" s="531"/>
      <c r="AM23" s="531"/>
      <c r="AN23" s="531"/>
      <c r="AO23" s="531"/>
      <c r="AP23" s="531"/>
      <c r="AQ23" s="531"/>
      <c r="AR23" s="531"/>
      <c r="AS23" s="531"/>
      <c r="AT23" s="531"/>
      <c r="AU23" s="531"/>
      <c r="AW23" s="49"/>
    </row>
    <row r="24" spans="6:49" s="28" customFormat="1" ht="15" customHeight="1" x14ac:dyDescent="0.4">
      <c r="F24" s="94"/>
      <c r="I24" s="531"/>
      <c r="J24" s="531"/>
      <c r="K24" s="531"/>
      <c r="L24" s="531"/>
      <c r="M24" s="531"/>
      <c r="N24" s="531"/>
      <c r="O24" s="531"/>
      <c r="P24" s="531"/>
      <c r="Q24" s="531"/>
      <c r="R24" s="531"/>
      <c r="S24" s="531"/>
      <c r="T24" s="531"/>
      <c r="U24" s="531"/>
      <c r="V24" s="531"/>
      <c r="W24" s="531"/>
      <c r="X24" s="531"/>
      <c r="Y24" s="531"/>
      <c r="Z24" s="531"/>
      <c r="AA24" s="531"/>
      <c r="AB24" s="531"/>
      <c r="AC24" s="531"/>
      <c r="AD24" s="531"/>
      <c r="AE24" s="531"/>
      <c r="AF24" s="531"/>
      <c r="AG24" s="531"/>
      <c r="AH24" s="531"/>
      <c r="AI24" s="531"/>
      <c r="AJ24" s="531"/>
      <c r="AK24" s="531"/>
      <c r="AL24" s="531"/>
      <c r="AM24" s="531"/>
      <c r="AN24" s="531"/>
      <c r="AO24" s="531"/>
      <c r="AP24" s="531"/>
      <c r="AQ24" s="531"/>
      <c r="AR24" s="531"/>
      <c r="AS24" s="531"/>
      <c r="AT24" s="531"/>
      <c r="AU24" s="531"/>
      <c r="AW24" s="49"/>
    </row>
    <row r="25" spans="6:49" s="28" customFormat="1" ht="7.5" customHeight="1" x14ac:dyDescent="0.4">
      <c r="F25" s="94"/>
      <c r="AW25" s="49"/>
    </row>
    <row r="26" spans="6:49" s="28" customFormat="1" ht="15" customHeight="1" x14ac:dyDescent="0.4">
      <c r="F26" s="94"/>
      <c r="I26" s="531" t="s">
        <v>233</v>
      </c>
      <c r="J26" s="531"/>
      <c r="K26" s="531"/>
      <c r="L26" s="531"/>
      <c r="M26" s="531"/>
      <c r="N26" s="531"/>
      <c r="O26" s="531"/>
      <c r="P26" s="531"/>
      <c r="Q26" s="531"/>
      <c r="R26" s="531"/>
      <c r="S26" s="531"/>
      <c r="T26" s="531"/>
      <c r="U26" s="531"/>
      <c r="V26" s="531"/>
      <c r="W26" s="531"/>
      <c r="X26" s="531"/>
      <c r="Y26" s="531"/>
      <c r="Z26" s="531"/>
      <c r="AA26" s="531"/>
      <c r="AB26" s="531"/>
      <c r="AC26" s="531"/>
      <c r="AD26" s="531"/>
      <c r="AE26" s="531"/>
      <c r="AF26" s="531"/>
      <c r="AG26" s="531"/>
      <c r="AH26" s="531"/>
      <c r="AI26" s="531"/>
      <c r="AJ26" s="531"/>
      <c r="AK26" s="531"/>
      <c r="AL26" s="531"/>
      <c r="AM26" s="531"/>
      <c r="AN26" s="531"/>
      <c r="AO26" s="531"/>
      <c r="AP26" s="531"/>
      <c r="AQ26" s="531"/>
      <c r="AR26" s="531"/>
      <c r="AS26" s="531"/>
      <c r="AT26" s="531"/>
      <c r="AU26" s="531"/>
      <c r="AW26" s="49"/>
    </row>
    <row r="27" spans="6:49" s="28" customFormat="1" ht="15" customHeight="1" x14ac:dyDescent="0.4">
      <c r="F27" s="94"/>
      <c r="I27" s="531"/>
      <c r="J27" s="531"/>
      <c r="K27" s="531"/>
      <c r="L27" s="531"/>
      <c r="M27" s="531"/>
      <c r="N27" s="531"/>
      <c r="O27" s="531"/>
      <c r="P27" s="531"/>
      <c r="Q27" s="531"/>
      <c r="R27" s="531"/>
      <c r="S27" s="531"/>
      <c r="T27" s="531"/>
      <c r="U27" s="531"/>
      <c r="V27" s="531"/>
      <c r="W27" s="531"/>
      <c r="X27" s="531"/>
      <c r="Y27" s="531"/>
      <c r="Z27" s="531"/>
      <c r="AA27" s="531"/>
      <c r="AB27" s="531"/>
      <c r="AC27" s="531"/>
      <c r="AD27" s="531"/>
      <c r="AE27" s="531"/>
      <c r="AF27" s="531"/>
      <c r="AG27" s="531"/>
      <c r="AH27" s="531"/>
      <c r="AI27" s="531"/>
      <c r="AJ27" s="531"/>
      <c r="AK27" s="531"/>
      <c r="AL27" s="531"/>
      <c r="AM27" s="531"/>
      <c r="AN27" s="531"/>
      <c r="AO27" s="531"/>
      <c r="AP27" s="531"/>
      <c r="AQ27" s="531"/>
      <c r="AR27" s="531"/>
      <c r="AS27" s="531"/>
      <c r="AT27" s="531"/>
      <c r="AU27" s="531"/>
      <c r="AW27" s="49"/>
    </row>
    <row r="28" spans="6:49" s="28" customFormat="1" ht="15" customHeight="1" x14ac:dyDescent="0.4">
      <c r="F28" s="94"/>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W28" s="49"/>
    </row>
    <row r="29" spans="6:49" s="28" customFormat="1" ht="15" customHeight="1" x14ac:dyDescent="0.4">
      <c r="F29" s="94"/>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c r="AI29" s="245"/>
      <c r="AJ29" s="245"/>
      <c r="AK29" s="245"/>
      <c r="AL29" s="245"/>
      <c r="AM29" s="245"/>
      <c r="AN29" s="245"/>
      <c r="AO29" s="245"/>
      <c r="AP29" s="245"/>
      <c r="AQ29" s="245"/>
      <c r="AR29" s="245"/>
      <c r="AS29" s="245"/>
      <c r="AT29" s="245"/>
      <c r="AW29" s="49"/>
    </row>
    <row r="30" spans="6:49" s="28" customFormat="1" ht="15" customHeight="1" x14ac:dyDescent="0.4">
      <c r="F30" s="95"/>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5"/>
    </row>
    <row r="31" spans="6:49" s="28" customFormat="1" ht="15" customHeight="1" x14ac:dyDescent="0.4"/>
    <row r="32" spans="6:49" s="28" customFormat="1" ht="9.75" customHeight="1" x14ac:dyDescent="0.4">
      <c r="F32" s="246" t="s">
        <v>234</v>
      </c>
      <c r="G32" s="246"/>
      <c r="H32" s="246">
        <v>1</v>
      </c>
      <c r="I32" s="246"/>
      <c r="J32" s="246" t="s">
        <v>235</v>
      </c>
      <c r="K32" s="246"/>
    </row>
    <row r="33" spans="2:12" s="28" customFormat="1" ht="9.75" customHeight="1" x14ac:dyDescent="0.4">
      <c r="F33" s="246"/>
      <c r="G33" s="246"/>
      <c r="H33" s="246">
        <v>2</v>
      </c>
      <c r="I33" s="246"/>
      <c r="J33" s="246" t="s">
        <v>236</v>
      </c>
      <c r="K33" s="246"/>
    </row>
    <row r="34" spans="2:12" s="28" customFormat="1" ht="9.75" customHeight="1" x14ac:dyDescent="0.4">
      <c r="F34" s="246"/>
      <c r="G34" s="246"/>
      <c r="H34" s="246">
        <v>3</v>
      </c>
      <c r="I34" s="246"/>
      <c r="J34" s="246" t="s">
        <v>237</v>
      </c>
      <c r="K34" s="246"/>
    </row>
    <row r="35" spans="2:12" s="28" customFormat="1" ht="9.75" customHeight="1" x14ac:dyDescent="0.4">
      <c r="F35" s="246"/>
      <c r="G35" s="246"/>
      <c r="H35" s="246">
        <v>4</v>
      </c>
      <c r="I35" s="246"/>
      <c r="J35" s="246" t="s">
        <v>238</v>
      </c>
      <c r="K35" s="246"/>
    </row>
    <row r="36" spans="2:12" s="28" customFormat="1" ht="9.75" customHeight="1" x14ac:dyDescent="0.4">
      <c r="F36" s="246"/>
      <c r="G36" s="246"/>
      <c r="H36" s="246">
        <v>5</v>
      </c>
      <c r="I36" s="246"/>
      <c r="J36" s="246" t="s">
        <v>287</v>
      </c>
      <c r="K36" s="246"/>
    </row>
    <row r="37" spans="2:12" s="28" customFormat="1" ht="9.75" customHeight="1" x14ac:dyDescent="0.4">
      <c r="F37" s="246"/>
      <c r="G37" s="246"/>
      <c r="H37" s="246">
        <v>6</v>
      </c>
      <c r="I37" s="246"/>
      <c r="J37" s="246" t="s">
        <v>288</v>
      </c>
      <c r="K37" s="246"/>
    </row>
    <row r="38" spans="2:12" s="28" customFormat="1" ht="9.75" customHeight="1" x14ac:dyDescent="0.4">
      <c r="F38" s="246"/>
      <c r="G38" s="246"/>
      <c r="H38" s="246">
        <v>7</v>
      </c>
      <c r="I38" s="246"/>
      <c r="J38" s="246" t="s">
        <v>239</v>
      </c>
      <c r="K38" s="246"/>
    </row>
    <row r="39" spans="2:12" s="28" customFormat="1" ht="15" customHeight="1" x14ac:dyDescent="0.4">
      <c r="F39" s="246"/>
      <c r="G39" s="246"/>
      <c r="H39" s="246"/>
      <c r="I39" s="246"/>
      <c r="J39" s="246"/>
      <c r="K39" s="246"/>
    </row>
    <row r="40" spans="2:12" s="28" customFormat="1" ht="15" customHeight="1" x14ac:dyDescent="0.4">
      <c r="F40" s="246"/>
      <c r="G40" s="246"/>
      <c r="H40" s="246"/>
      <c r="I40" s="246"/>
      <c r="J40" s="246"/>
      <c r="K40" s="246"/>
    </row>
    <row r="41" spans="2:12" s="28" customFormat="1" ht="15" customHeight="1" x14ac:dyDescent="0.4">
      <c r="B41" s="529" t="s">
        <v>240</v>
      </c>
      <c r="F41" s="26"/>
      <c r="G41" s="26"/>
      <c r="H41" s="26"/>
      <c r="I41" s="26"/>
      <c r="J41" s="26"/>
      <c r="K41" s="26"/>
      <c r="L41" s="26"/>
    </row>
    <row r="42" spans="2:12" s="28" customFormat="1" ht="15" customHeight="1" x14ac:dyDescent="0.4">
      <c r="B42" s="530"/>
    </row>
    <row r="43" spans="2:12" s="28" customFormat="1" ht="15" customHeight="1" x14ac:dyDescent="0.4"/>
    <row r="44" spans="2:12" s="28" customFormat="1" ht="15" customHeight="1" x14ac:dyDescent="0.4"/>
    <row r="45" spans="2:12" s="28" customFormat="1" ht="15" customHeight="1" x14ac:dyDescent="0.4"/>
    <row r="46" spans="2:12" s="28" customFormat="1" ht="15" customHeight="1" x14ac:dyDescent="0.4"/>
    <row r="47" spans="2:12" s="28" customFormat="1" ht="15" customHeight="1" x14ac:dyDescent="0.4"/>
    <row r="48" spans="2:12" s="28" customFormat="1" ht="15" customHeight="1" x14ac:dyDescent="0.4"/>
    <row r="49" spans="2:4" s="28" customFormat="1" ht="15" customHeight="1" x14ac:dyDescent="0.4"/>
    <row r="50" spans="2:4" s="28" customFormat="1" ht="15" customHeight="1" x14ac:dyDescent="0.4">
      <c r="B50" s="240"/>
      <c r="C50" s="240"/>
      <c r="D50" s="240"/>
    </row>
    <row r="51" spans="2:4" s="28" customFormat="1" ht="15" customHeight="1" x14ac:dyDescent="0.4"/>
    <row r="52" spans="2:4" s="28" customFormat="1" ht="15" customHeight="1" x14ac:dyDescent="0.4"/>
    <row r="53" spans="2:4" s="28" customFormat="1" ht="15" customHeight="1" x14ac:dyDescent="0.4"/>
    <row r="54" spans="2:4" s="28" customFormat="1" ht="15" customHeight="1" x14ac:dyDescent="0.4"/>
    <row r="55" spans="2:4" s="28" customFormat="1" ht="15" customHeight="1" x14ac:dyDescent="0.4"/>
    <row r="56" spans="2:4" s="28" customFormat="1" ht="15" customHeight="1" x14ac:dyDescent="0.4"/>
    <row r="57" spans="2:4" s="28" customFormat="1" ht="15" customHeight="1" x14ac:dyDescent="0.4"/>
    <row r="58" spans="2:4" s="28" customFormat="1" ht="15" customHeight="1" x14ac:dyDescent="0.4"/>
    <row r="59" spans="2:4" s="28" customFormat="1" ht="15" customHeight="1" x14ac:dyDescent="0.4"/>
    <row r="60" spans="2:4" s="28" customFormat="1" ht="15" customHeight="1" x14ac:dyDescent="0.4"/>
    <row r="61" spans="2:4" s="28" customFormat="1" ht="15" customHeight="1" x14ac:dyDescent="0.4"/>
    <row r="62" spans="2:4" s="28" customFormat="1" ht="15" customHeight="1" x14ac:dyDescent="0.4"/>
    <row r="63" spans="2:4" s="28" customFormat="1" ht="15" customHeight="1" x14ac:dyDescent="0.4"/>
    <row r="64" spans="2:4" s="28" customFormat="1" ht="15" customHeight="1" x14ac:dyDescent="0.4"/>
    <row r="65" s="28" customFormat="1" ht="15" customHeight="1" x14ac:dyDescent="0.4"/>
    <row r="66" s="28" customFormat="1" ht="15" customHeight="1" x14ac:dyDescent="0.4"/>
    <row r="67" s="28" customFormat="1" ht="15" customHeight="1" x14ac:dyDescent="0.4"/>
    <row r="68" s="28" customFormat="1" ht="15" customHeight="1" x14ac:dyDescent="0.4"/>
    <row r="69" s="28" customFormat="1" ht="15" customHeight="1" x14ac:dyDescent="0.4"/>
    <row r="70" s="28" customFormat="1" ht="15" customHeight="1" x14ac:dyDescent="0.4"/>
    <row r="71" s="28" customFormat="1" ht="15" customHeight="1" x14ac:dyDescent="0.4"/>
    <row r="72" s="28" customFormat="1" ht="15" customHeight="1" x14ac:dyDescent="0.4"/>
    <row r="73" s="28" customFormat="1" ht="15" customHeight="1" x14ac:dyDescent="0.4"/>
    <row r="74" s="28" customFormat="1" ht="15" customHeight="1" x14ac:dyDescent="0.4"/>
    <row r="75" s="28" customFormat="1" ht="15" customHeight="1" x14ac:dyDescent="0.4"/>
    <row r="76" s="28" customFormat="1" ht="15" customHeight="1" x14ac:dyDescent="0.4"/>
    <row r="77" s="28" customFormat="1" ht="15" customHeight="1" x14ac:dyDescent="0.4"/>
    <row r="78" s="28" customFormat="1" ht="15" customHeight="1" x14ac:dyDescent="0.4"/>
    <row r="79" s="28" customFormat="1" ht="15" customHeight="1" x14ac:dyDescent="0.4"/>
    <row r="80" s="28" customFormat="1" ht="15" customHeight="1" x14ac:dyDescent="0.4"/>
    <row r="81" s="28" customFormat="1" ht="15" customHeight="1" x14ac:dyDescent="0.4"/>
    <row r="82" s="28" customFormat="1" ht="15" customHeight="1" x14ac:dyDescent="0.4"/>
    <row r="83" s="28" customFormat="1" ht="15" customHeight="1" x14ac:dyDescent="0.4"/>
    <row r="84" s="28" customFormat="1" ht="15" customHeight="1" x14ac:dyDescent="0.4"/>
    <row r="85" s="28" customFormat="1" ht="15" customHeight="1" x14ac:dyDescent="0.4"/>
    <row r="86" s="28" customFormat="1" ht="15" customHeight="1" x14ac:dyDescent="0.4"/>
    <row r="87" s="28" customFormat="1" ht="15" customHeight="1" x14ac:dyDescent="0.4"/>
    <row r="88" s="28" customFormat="1" ht="15" customHeight="1" x14ac:dyDescent="0.4"/>
    <row r="89" s="28" customFormat="1" ht="15" customHeight="1" x14ac:dyDescent="0.4"/>
    <row r="90" s="28" customFormat="1" ht="15" customHeight="1" x14ac:dyDescent="0.4"/>
    <row r="91" s="28" customFormat="1" ht="15" customHeight="1" x14ac:dyDescent="0.4"/>
    <row r="92" s="28" customFormat="1" ht="15" customHeight="1" x14ac:dyDescent="0.4"/>
    <row r="93" s="28" customFormat="1" ht="15" customHeight="1" x14ac:dyDescent="0.4"/>
    <row r="94" s="28" customFormat="1" ht="15" customHeight="1" x14ac:dyDescent="0.4"/>
    <row r="95" s="28" customFormat="1" ht="15" customHeight="1" x14ac:dyDescent="0.4"/>
    <row r="96" s="28" customFormat="1" ht="15" customHeight="1" x14ac:dyDescent="0.4"/>
    <row r="97" s="28" customFormat="1" ht="15" customHeight="1" x14ac:dyDescent="0.4"/>
    <row r="98" s="28" customFormat="1" ht="15" customHeight="1" x14ac:dyDescent="0.4"/>
    <row r="99" s="28" customFormat="1" ht="15" customHeight="1" x14ac:dyDescent="0.4"/>
    <row r="100" s="28" customFormat="1" ht="15" customHeight="1" x14ac:dyDescent="0.4"/>
    <row r="101" s="28" customFormat="1" ht="15" customHeight="1" x14ac:dyDescent="0.4"/>
    <row r="102" s="28" customFormat="1" ht="15" customHeight="1" x14ac:dyDescent="0.4"/>
    <row r="103" s="28" customFormat="1" ht="15" customHeight="1" x14ac:dyDescent="0.4"/>
    <row r="104" s="28" customFormat="1" ht="15" customHeight="1" x14ac:dyDescent="0.4"/>
    <row r="105" s="28" customFormat="1" ht="15" customHeight="1" x14ac:dyDescent="0.4"/>
    <row r="106" s="28" customFormat="1" ht="15" customHeight="1" x14ac:dyDescent="0.4"/>
    <row r="107" s="28" customFormat="1" ht="15" customHeight="1" x14ac:dyDescent="0.4"/>
    <row r="108" s="28" customFormat="1" ht="15" customHeight="1" x14ac:dyDescent="0.4"/>
    <row r="109" s="28" customFormat="1" ht="15" customHeight="1" x14ac:dyDescent="0.4"/>
    <row r="110" s="28" customFormat="1" ht="15" customHeight="1" x14ac:dyDescent="0.4"/>
    <row r="111" s="28" customFormat="1" ht="15" customHeight="1" x14ac:dyDescent="0.4"/>
    <row r="112" s="28" customFormat="1" ht="15" customHeight="1" x14ac:dyDescent="0.4"/>
    <row r="113" s="28" customFormat="1" ht="15" customHeight="1" x14ac:dyDescent="0.4"/>
    <row r="114" s="28" customFormat="1" ht="15" customHeight="1" x14ac:dyDescent="0.4"/>
    <row r="115" s="28" customFormat="1" ht="15" customHeight="1" x14ac:dyDescent="0.4"/>
    <row r="116" s="28" customFormat="1" ht="15" customHeight="1" x14ac:dyDescent="0.4"/>
    <row r="117" s="28" customFormat="1" ht="15" customHeight="1" x14ac:dyDescent="0.4"/>
    <row r="118" s="28" customFormat="1" ht="15" customHeight="1" x14ac:dyDescent="0.4"/>
    <row r="119" s="28" customFormat="1" ht="15" customHeight="1" x14ac:dyDescent="0.4"/>
    <row r="120" s="28" customFormat="1" ht="15" customHeight="1" x14ac:dyDescent="0.4"/>
    <row r="121" s="28" customFormat="1" ht="15" customHeight="1" x14ac:dyDescent="0.4"/>
    <row r="122" s="28" customFormat="1" ht="15" customHeight="1" x14ac:dyDescent="0.4"/>
    <row r="123" s="28" customFormat="1" ht="15" customHeight="1" x14ac:dyDescent="0.4"/>
    <row r="124" s="28" customFormat="1" ht="15" customHeight="1" x14ac:dyDescent="0.4"/>
    <row r="125" s="28" customFormat="1" ht="15" customHeight="1" x14ac:dyDescent="0.4"/>
    <row r="126" s="28" customFormat="1" ht="15" customHeight="1" x14ac:dyDescent="0.4"/>
    <row r="127" s="28" customFormat="1" ht="15" customHeight="1" x14ac:dyDescent="0.4"/>
    <row r="128" s="28" customFormat="1" ht="15" customHeight="1" x14ac:dyDescent="0.4"/>
    <row r="129" s="28" customFormat="1" ht="15" customHeight="1" x14ac:dyDescent="0.4"/>
    <row r="130" s="28" customFormat="1" ht="15" customHeight="1" x14ac:dyDescent="0.4"/>
    <row r="131" s="28" customFormat="1" ht="15" customHeight="1" x14ac:dyDescent="0.4"/>
    <row r="132" s="28" customFormat="1" ht="15" customHeight="1" x14ac:dyDescent="0.4"/>
    <row r="133" s="28" customFormat="1" ht="15" customHeight="1" x14ac:dyDescent="0.4"/>
    <row r="134" s="28" customFormat="1" ht="15" customHeight="1" x14ac:dyDescent="0.4"/>
    <row r="135" s="28" customFormat="1" ht="15" customHeight="1" x14ac:dyDescent="0.4"/>
    <row r="136" s="28" customFormat="1" ht="15" customHeight="1" x14ac:dyDescent="0.4"/>
    <row r="137" s="28" customFormat="1" ht="15" customHeight="1" x14ac:dyDescent="0.4"/>
    <row r="138" s="28" customFormat="1" ht="15" customHeight="1" x14ac:dyDescent="0.4"/>
    <row r="139" s="28" customFormat="1" ht="15" customHeight="1" x14ac:dyDescent="0.4"/>
    <row r="140" s="28" customFormat="1" ht="15" customHeight="1" x14ac:dyDescent="0.4"/>
    <row r="141" s="28" customFormat="1" ht="15" customHeight="1" x14ac:dyDescent="0.4"/>
    <row r="142" s="28" customFormat="1" ht="15" customHeight="1" x14ac:dyDescent="0.4"/>
    <row r="143" s="28" customFormat="1" ht="15" customHeight="1" x14ac:dyDescent="0.4"/>
    <row r="144" s="28" customFormat="1" ht="15" customHeight="1" x14ac:dyDescent="0.4"/>
    <row r="145" s="28" customFormat="1" ht="15" customHeight="1" x14ac:dyDescent="0.4"/>
    <row r="146" s="28" customFormat="1" ht="15" customHeight="1" x14ac:dyDescent="0.4"/>
    <row r="147" s="28" customFormat="1" ht="15" customHeight="1" x14ac:dyDescent="0.4"/>
    <row r="148" s="28" customFormat="1" ht="15" customHeight="1" x14ac:dyDescent="0.4"/>
    <row r="149" s="28" customFormat="1" ht="15" customHeight="1" x14ac:dyDescent="0.4"/>
    <row r="150" s="28" customFormat="1" ht="15" customHeight="1" x14ac:dyDescent="0.4"/>
    <row r="151" s="28" customFormat="1" ht="15" customHeight="1" x14ac:dyDescent="0.4"/>
    <row r="152" s="28" customFormat="1" ht="15" customHeight="1" x14ac:dyDescent="0.4"/>
    <row r="153" s="28" customFormat="1" ht="15" customHeight="1" x14ac:dyDescent="0.4"/>
    <row r="154" s="28" customFormat="1" ht="15" customHeight="1" x14ac:dyDescent="0.4"/>
    <row r="155" s="28" customFormat="1" ht="15" customHeight="1" x14ac:dyDescent="0.4"/>
    <row r="156" s="28" customFormat="1" ht="15" customHeight="1" x14ac:dyDescent="0.4"/>
    <row r="157" s="28" customFormat="1" ht="15" customHeight="1" x14ac:dyDescent="0.4"/>
    <row r="158" s="28" customFormat="1" ht="15" customHeight="1" x14ac:dyDescent="0.4"/>
    <row r="159" s="28" customFormat="1" ht="15" customHeight="1" x14ac:dyDescent="0.4"/>
    <row r="160" s="28" customFormat="1" ht="15" customHeight="1" x14ac:dyDescent="0.4"/>
    <row r="161" s="28" customFormat="1" ht="15" customHeight="1" x14ac:dyDescent="0.4"/>
    <row r="162" s="28" customFormat="1" ht="15" customHeight="1" x14ac:dyDescent="0.4"/>
    <row r="163" s="28" customFormat="1" ht="15" customHeight="1" x14ac:dyDescent="0.4"/>
    <row r="164" s="28" customFormat="1" ht="15" customHeight="1" x14ac:dyDescent="0.4"/>
    <row r="165" s="28" customFormat="1" ht="15" customHeight="1" x14ac:dyDescent="0.4"/>
    <row r="166" s="28" customFormat="1" ht="15" customHeight="1" x14ac:dyDescent="0.4"/>
    <row r="167" s="28" customFormat="1" ht="15" customHeight="1" x14ac:dyDescent="0.4"/>
    <row r="168" s="28" customFormat="1" ht="15" customHeight="1" x14ac:dyDescent="0.4"/>
    <row r="169" s="28" customFormat="1" ht="15" customHeight="1" x14ac:dyDescent="0.4"/>
    <row r="170" s="28" customFormat="1" ht="15" customHeight="1" x14ac:dyDescent="0.4"/>
    <row r="171" s="28" customFormat="1" ht="15" customHeight="1" x14ac:dyDescent="0.4"/>
    <row r="172" s="28" customFormat="1" ht="15" customHeight="1" x14ac:dyDescent="0.4"/>
    <row r="173" s="28" customFormat="1" ht="15" customHeight="1" x14ac:dyDescent="0.4"/>
    <row r="174" s="28" customFormat="1" ht="15" customHeight="1" x14ac:dyDescent="0.4"/>
    <row r="175" s="28" customFormat="1" ht="15" customHeight="1" x14ac:dyDescent="0.4"/>
    <row r="176" s="28" customFormat="1" ht="15" customHeight="1" x14ac:dyDescent="0.4"/>
    <row r="177" s="28" customFormat="1" ht="15" customHeight="1" x14ac:dyDescent="0.4"/>
    <row r="178" s="28" customFormat="1" ht="15" customHeight="1" x14ac:dyDescent="0.4"/>
    <row r="179" s="28" customFormat="1" ht="15" customHeight="1" x14ac:dyDescent="0.4"/>
    <row r="180" s="28" customFormat="1" ht="15" customHeight="1" x14ac:dyDescent="0.4"/>
    <row r="181" s="28" customFormat="1" ht="15" customHeight="1" x14ac:dyDescent="0.4"/>
    <row r="182" s="28" customFormat="1" ht="15" customHeight="1" x14ac:dyDescent="0.4"/>
    <row r="183" s="28" customFormat="1" ht="15" customHeight="1" x14ac:dyDescent="0.4"/>
    <row r="184" s="28" customFormat="1" ht="15" customHeight="1" x14ac:dyDescent="0.4"/>
    <row r="185" s="28" customFormat="1" ht="15" customHeight="1" x14ac:dyDescent="0.4"/>
    <row r="186" s="28" customFormat="1" ht="15" customHeight="1" x14ac:dyDescent="0.4"/>
    <row r="187" s="28" customFormat="1" ht="15" customHeight="1" x14ac:dyDescent="0.4"/>
    <row r="188" s="28" customFormat="1" ht="15" customHeight="1" x14ac:dyDescent="0.4"/>
    <row r="189" s="28" customFormat="1" ht="15" customHeight="1" x14ac:dyDescent="0.4"/>
    <row r="190" s="28" customFormat="1" ht="15" customHeight="1" x14ac:dyDescent="0.4"/>
    <row r="191" s="28" customFormat="1" ht="15" customHeight="1" x14ac:dyDescent="0.4"/>
    <row r="192" s="28" customFormat="1" ht="15" customHeight="1" x14ac:dyDescent="0.4"/>
    <row r="193" s="28" customFormat="1" ht="15" customHeight="1" x14ac:dyDescent="0.4"/>
    <row r="194" s="28" customFormat="1" ht="15" customHeight="1" x14ac:dyDescent="0.4"/>
    <row r="195" s="28" customFormat="1" ht="15" customHeight="1" x14ac:dyDescent="0.4"/>
    <row r="196" s="28" customFormat="1" ht="15" customHeight="1" x14ac:dyDescent="0.4"/>
    <row r="197" s="28" customFormat="1" ht="15" customHeight="1" x14ac:dyDescent="0.4"/>
    <row r="198" s="28" customFormat="1" ht="15" customHeight="1" x14ac:dyDescent="0.4"/>
    <row r="199" s="28" customFormat="1" ht="15" customHeight="1" x14ac:dyDescent="0.4"/>
    <row r="200" s="28" customFormat="1" ht="15" customHeight="1" x14ac:dyDescent="0.4"/>
    <row r="201" s="28" customFormat="1" ht="15" customHeight="1" x14ac:dyDescent="0.4"/>
    <row r="202" s="28" customFormat="1" ht="15" customHeight="1" x14ac:dyDescent="0.4"/>
    <row r="203" s="28" customFormat="1" ht="15" customHeight="1" x14ac:dyDescent="0.4"/>
    <row r="204" s="28" customFormat="1" ht="15" customHeight="1" x14ac:dyDescent="0.4"/>
    <row r="205" s="28" customFormat="1" ht="15" customHeight="1" x14ac:dyDescent="0.4"/>
    <row r="206" s="28" customFormat="1" ht="15" customHeight="1" x14ac:dyDescent="0.4"/>
    <row r="207" s="28" customFormat="1" ht="15" customHeight="1" x14ac:dyDescent="0.4"/>
    <row r="208" s="28" customFormat="1" ht="15" customHeight="1" x14ac:dyDescent="0.4"/>
    <row r="209" s="28" customFormat="1" ht="15" customHeight="1" x14ac:dyDescent="0.4"/>
    <row r="210" s="28" customFormat="1" ht="15" customHeight="1" x14ac:dyDescent="0.4"/>
    <row r="211" s="28" customFormat="1" ht="15" customHeight="1" x14ac:dyDescent="0.4"/>
    <row r="212" s="28" customFormat="1" ht="15" customHeight="1" x14ac:dyDescent="0.4"/>
    <row r="213" s="28" customFormat="1" ht="15" customHeight="1" x14ac:dyDescent="0.4"/>
    <row r="214" s="28" customFormat="1" ht="15" customHeight="1" x14ac:dyDescent="0.4"/>
    <row r="215" s="28" customFormat="1" ht="15" customHeight="1" x14ac:dyDescent="0.4"/>
    <row r="216" s="28" customFormat="1" ht="15" customHeight="1" x14ac:dyDescent="0.4"/>
    <row r="217" s="28" customFormat="1" ht="15" customHeight="1" x14ac:dyDescent="0.4"/>
  </sheetData>
  <sheetProtection algorithmName="SHA-512" hashValue="1SwIqB53RmR8TrAkUfbhuRL74L5tWF4QnNdxSBnH4l0mgn8HvZ+snL77XynBIrOEymu/RpVCXIDiqKB3sn07sg==" saltValue="tUm86hn8uVbk6TIC6fvNEw==" spinCount="100000" sheet="1" objects="1" scenarios="1" selectLockedCells="1"/>
  <mergeCells count="7">
    <mergeCell ref="B41:B42"/>
    <mergeCell ref="I10:AU11"/>
    <mergeCell ref="I13:AU14"/>
    <mergeCell ref="I16:AU17"/>
    <mergeCell ref="I20:AU21"/>
    <mergeCell ref="I23:AU24"/>
    <mergeCell ref="I26:AU27"/>
  </mergeCells>
  <phoneticPr fontId="1"/>
  <printOptions verticalCentered="1"/>
  <pageMargins left="0.35433070866141736" right="0.35433070866141736" top="0.11811023622047245" bottom="0.11811023622047245" header="0.31496062992125984" footer="0.31496062992125984"/>
  <pageSetup paperSize="9" scale="99" orientation="landscape"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04FAE-7F98-47CE-BE57-4868A14100BA}">
  <sheetPr>
    <tabColor rgb="FFFFFFCC"/>
    <pageSetUpPr fitToPage="1"/>
  </sheetPr>
  <dimension ref="C1:AT230"/>
  <sheetViews>
    <sheetView showGridLines="0" showRowColHeaders="0" view="pageBreakPreview" zoomScaleNormal="100" zoomScaleSheetLayoutView="100" workbookViewId="0">
      <extLst>
        <ext xmlns:xlsdti="http://schemas.microsoft.com/office/spreadsheetml/2023/showDataTypeIcons" uri="{77bfe23e-c014-4d31-8a63-9c772dbf06b6}">
          <xlsdti:showDataTypeIcons visible="0"/>
        </ext>
      </extLst>
    </sheetView>
  </sheetViews>
  <sheetFormatPr defaultColWidth="2.5" defaultRowHeight="13.5" customHeight="1" x14ac:dyDescent="0.4"/>
  <cols>
    <col min="1" max="1" width="2.5" style="25"/>
    <col min="2" max="3" width="1.25" style="25" customWidth="1"/>
    <col min="4" max="4" width="3" style="250" customWidth="1"/>
    <col min="5" max="5" width="0.5" style="250" customWidth="1"/>
    <col min="6" max="6" width="2.5" style="25" customWidth="1"/>
    <col min="7" max="7" width="2.25" style="25" customWidth="1"/>
    <col min="8" max="8" width="0.75" style="25" customWidth="1"/>
    <col min="9" max="10" width="1.5" style="25" customWidth="1"/>
    <col min="11" max="11" width="0.5" style="25" customWidth="1"/>
    <col min="12" max="13" width="2.625" style="25" customWidth="1"/>
    <col min="14" max="14" width="0.625" style="25" customWidth="1"/>
    <col min="15" max="15" width="3" style="25" customWidth="1"/>
    <col min="16" max="16" width="2.25" style="25" customWidth="1"/>
    <col min="17" max="17" width="1" style="25" customWidth="1"/>
    <col min="18" max="18" width="3.125" style="25" customWidth="1"/>
    <col min="19" max="20" width="1.625" style="25" customWidth="1"/>
    <col min="21" max="21" width="3.25" style="25" customWidth="1"/>
    <col min="22" max="22" width="1" style="25" customWidth="1"/>
    <col min="23" max="23" width="2" style="25" customWidth="1"/>
    <col min="24" max="24" width="3.25" style="25" customWidth="1"/>
    <col min="25" max="25" width="0.625" style="25" customWidth="1"/>
    <col min="26" max="26" width="2.625" style="25" customWidth="1"/>
    <col min="27" max="28" width="3.25" style="25" customWidth="1"/>
    <col min="29" max="29" width="2.625" style="25" customWidth="1"/>
    <col min="30" max="30" width="0.375" style="25" customWidth="1"/>
    <col min="31" max="31" width="3.125" style="25" customWidth="1"/>
    <col min="32" max="32" width="2.25" style="25" customWidth="1"/>
    <col min="33" max="33" width="1" style="25" customWidth="1"/>
    <col min="34" max="34" width="3.125" style="25" customWidth="1"/>
    <col min="35" max="36" width="1.625" style="25" customWidth="1"/>
    <col min="37" max="37" width="3" style="25" customWidth="1"/>
    <col min="38" max="38" width="1.25" style="25" customWidth="1"/>
    <col min="39" max="39" width="2" style="25" customWidth="1"/>
    <col min="40" max="40" width="3.25" style="25" customWidth="1"/>
    <col min="41" max="41" width="0.625" style="25" customWidth="1"/>
    <col min="42" max="42" width="2.625" style="25" customWidth="1"/>
    <col min="43" max="43" width="2.875" style="25" customWidth="1"/>
    <col min="44" max="44" width="0.5" style="25" customWidth="1"/>
    <col min="45" max="45" width="2.5" style="25" customWidth="1"/>
    <col min="46" max="16384" width="2.5" style="25"/>
  </cols>
  <sheetData>
    <row r="1" spans="4:45" s="28" customFormat="1" ht="13.5" customHeight="1" x14ac:dyDescent="0.4">
      <c r="D1" s="33"/>
      <c r="E1" s="33"/>
      <c r="Z1" s="466" t="s">
        <v>77</v>
      </c>
      <c r="AA1" s="466"/>
      <c r="AB1" s="466"/>
      <c r="AC1" s="241"/>
      <c r="AD1" s="241"/>
      <c r="AE1" s="241"/>
      <c r="AF1" s="241"/>
    </row>
    <row r="2" spans="4:45" s="28" customFormat="1" ht="13.5" customHeight="1" x14ac:dyDescent="0.4">
      <c r="D2" s="33"/>
      <c r="E2" s="33"/>
      <c r="Z2" s="467"/>
      <c r="AA2" s="467"/>
      <c r="AB2" s="467"/>
      <c r="AC2" s="242"/>
      <c r="AD2" s="242"/>
      <c r="AE2" s="242"/>
      <c r="AF2" s="242"/>
      <c r="AG2" s="81"/>
      <c r="AH2" s="81"/>
      <c r="AI2" s="81"/>
      <c r="AJ2" s="81"/>
      <c r="AK2" s="81"/>
      <c r="AL2" s="81"/>
      <c r="AM2" s="81"/>
      <c r="AN2" s="81"/>
      <c r="AO2" s="81"/>
      <c r="AP2" s="81"/>
      <c r="AQ2" s="81"/>
      <c r="AR2" s="81"/>
    </row>
    <row r="3" spans="4:45" s="28" customFormat="1" ht="6.75" customHeight="1" x14ac:dyDescent="0.4">
      <c r="D3" s="33"/>
      <c r="E3" s="33"/>
    </row>
    <row r="4" spans="4:45" s="28" customFormat="1" ht="13.5" customHeight="1" x14ac:dyDescent="0.4">
      <c r="D4" s="28" t="s">
        <v>241</v>
      </c>
    </row>
    <row r="5" spans="4:45" s="28" customFormat="1" ht="6.75" customHeight="1" x14ac:dyDescent="0.4">
      <c r="D5" s="33"/>
      <c r="E5" s="33"/>
    </row>
    <row r="6" spans="4:45" s="28" customFormat="1" ht="13.5" customHeight="1" x14ac:dyDescent="0.4">
      <c r="D6" s="521">
        <v>14</v>
      </c>
      <c r="E6" s="43"/>
      <c r="F6" s="524" t="s">
        <v>242</v>
      </c>
      <c r="G6" s="524"/>
      <c r="H6" s="524"/>
      <c r="I6" s="524"/>
      <c r="J6" s="243"/>
      <c r="K6" s="550" t="str">
        <f>IF(データ入力!E53="","",DBCS(MID(データ入力!E53,1,1)))</f>
        <v/>
      </c>
      <c r="L6" s="548"/>
      <c r="M6" s="533" t="str">
        <f>IF(データ入力!E53="","",DBCS(MID(データ入力!E53,2,1)))</f>
        <v/>
      </c>
      <c r="N6" s="534"/>
      <c r="O6" s="552" t="s">
        <v>202</v>
      </c>
      <c r="P6" s="550" t="str">
        <f>IF(データ入力!F53="","",DBCS(MID(データ入力!F53,1,1)))</f>
        <v/>
      </c>
      <c r="Q6" s="548"/>
      <c r="R6" s="540" t="str">
        <f>IF(データ入力!F53="","",DBCS(MID(データ入力!F53,2,1)))</f>
        <v/>
      </c>
      <c r="S6" s="533" t="str">
        <f>IF(データ入力!F53="","",DBCS(MID(データ入力!F53,3,1)))</f>
        <v/>
      </c>
      <c r="T6" s="548"/>
      <c r="U6" s="533" t="str">
        <f>IF(データ入力!F53="","",DBCS(MID(データ入力!F53,4,1)))</f>
        <v/>
      </c>
      <c r="V6" s="550" t="s">
        <v>202</v>
      </c>
      <c r="W6" s="534"/>
      <c r="X6" s="540" t="str">
        <f>IF(データ入力!H53="","",DBCS(MID(データ入力!H53,1,1)))</f>
        <v/>
      </c>
      <c r="Y6" s="533" t="str">
        <f>IF(データ入力!H53="","",DBCS(MID(データ入力!H53,2,1)))</f>
        <v/>
      </c>
      <c r="Z6" s="548"/>
      <c r="AA6" s="540" t="str">
        <f>IF(データ入力!H53="","",DBCS(MID(データ入力!H53,3,1)))</f>
        <v/>
      </c>
      <c r="AB6" s="533" t="str">
        <f>IF(データ入力!H53="","",DBCS(MID(データ入力!H53,4,1)))</f>
        <v/>
      </c>
      <c r="AC6" s="550" t="s">
        <v>202</v>
      </c>
      <c r="AD6" s="534"/>
      <c r="AE6" s="540" t="str">
        <f>IF(データ入力!J53="","",DBCS(MID(データ入力!J53,1,1)))</f>
        <v/>
      </c>
      <c r="AF6" s="533" t="str">
        <f>IF(データ入力!J53="","",DBCS(MID(データ入力!J53,2,1)))</f>
        <v/>
      </c>
      <c r="AG6" s="548"/>
      <c r="AH6" s="540" t="str">
        <f>IF(データ入力!J53="","",DBCS(MID(データ入力!J53,3,1)))</f>
        <v/>
      </c>
      <c r="AI6" s="533" t="str">
        <f>IF(データ入力!J53="","",DBCS(MID(データ入力!J53,4,1)))</f>
        <v/>
      </c>
      <c r="AJ6" s="534"/>
      <c r="AK6" s="552" t="s">
        <v>202</v>
      </c>
      <c r="AL6" s="550" t="str">
        <f>IF(データ入力!L53="","",DBCS(MID(データ入力!L53,1,1)))</f>
        <v/>
      </c>
      <c r="AM6" s="548"/>
      <c r="AN6" s="540" t="str">
        <f>IF(データ入力!L53="","",DBCS(MID(データ入力!L53,2,1)))</f>
        <v/>
      </c>
      <c r="AO6" s="533" t="str">
        <f>IF(データ入力!L53="","",DBCS(MID(データ入力!L53,3,1)))</f>
        <v/>
      </c>
      <c r="AP6" s="548"/>
      <c r="AQ6" s="533" t="str">
        <f>IF(データ入力!L53="","",DBCS(MID(データ入力!L53,4,1)))</f>
        <v/>
      </c>
      <c r="AR6" s="534"/>
      <c r="AS6" s="33"/>
    </row>
    <row r="7" spans="4:45" s="28" customFormat="1" ht="13.5" customHeight="1" x14ac:dyDescent="0.4">
      <c r="D7" s="452"/>
      <c r="E7" s="84"/>
      <c r="F7" s="427"/>
      <c r="G7" s="427"/>
      <c r="H7" s="427"/>
      <c r="I7" s="427"/>
      <c r="J7" s="247"/>
      <c r="K7" s="551"/>
      <c r="L7" s="549"/>
      <c r="M7" s="535"/>
      <c r="N7" s="537"/>
      <c r="O7" s="553"/>
      <c r="P7" s="551"/>
      <c r="Q7" s="549"/>
      <c r="R7" s="541"/>
      <c r="S7" s="535"/>
      <c r="T7" s="549"/>
      <c r="U7" s="535"/>
      <c r="V7" s="551"/>
      <c r="W7" s="537"/>
      <c r="X7" s="541"/>
      <c r="Y7" s="535"/>
      <c r="Z7" s="549"/>
      <c r="AA7" s="541"/>
      <c r="AB7" s="535"/>
      <c r="AC7" s="551"/>
      <c r="AD7" s="537"/>
      <c r="AE7" s="541"/>
      <c r="AF7" s="535"/>
      <c r="AG7" s="549"/>
      <c r="AH7" s="541"/>
      <c r="AI7" s="535"/>
      <c r="AJ7" s="537"/>
      <c r="AK7" s="553"/>
      <c r="AL7" s="551"/>
      <c r="AM7" s="549"/>
      <c r="AN7" s="541"/>
      <c r="AO7" s="535"/>
      <c r="AP7" s="549"/>
      <c r="AQ7" s="535"/>
      <c r="AR7" s="537"/>
      <c r="AS7" s="33"/>
    </row>
    <row r="8" spans="4:45" s="28" customFormat="1" ht="13.5" customHeight="1" x14ac:dyDescent="0.4">
      <c r="D8" s="521">
        <v>15</v>
      </c>
      <c r="E8" s="43"/>
      <c r="F8" s="524" t="s">
        <v>243</v>
      </c>
      <c r="G8" s="524"/>
      <c r="H8" s="524"/>
      <c r="I8" s="524"/>
      <c r="J8" s="243"/>
      <c r="K8" s="550" t="str">
        <f>IF(データ入力!E54="","",DBCS(MID(データ入力!E54,1,1)))</f>
        <v/>
      </c>
      <c r="L8" s="499"/>
      <c r="M8" s="548"/>
      <c r="N8" s="540" t="str">
        <f>IF(データ入力!E54="","",DBCS(MID(データ入力!E54,2,1)))</f>
        <v/>
      </c>
      <c r="O8" s="540"/>
      <c r="P8" s="540"/>
      <c r="Q8" s="540" t="str">
        <f>IF(データ入力!E54="","",DBCS(MID(データ入力!E54,3,1)))</f>
        <v/>
      </c>
      <c r="R8" s="540"/>
      <c r="S8" s="540"/>
      <c r="T8" s="542" t="str">
        <f>IF(データ入力!E54="","",DBCS(MID(データ入力!E54,4,1)))</f>
        <v/>
      </c>
      <c r="U8" s="543"/>
      <c r="V8" s="543"/>
      <c r="W8" s="543" t="str">
        <f>IF(データ入力!G54="","",DBCS(MID(データ入力!G54,1,1)))</f>
        <v/>
      </c>
      <c r="X8" s="543"/>
      <c r="Y8" s="546"/>
      <c r="Z8" s="540" t="str">
        <f>IF(データ入力!G54="","",DBCS(MID(データ入力!G54,2,1)))</f>
        <v/>
      </c>
      <c r="AA8" s="540"/>
      <c r="AB8" s="540" t="str">
        <f>IF(データ入力!G54="","",DBCS(MID(データ入力!G54,3,1)))</f>
        <v/>
      </c>
      <c r="AC8" s="540"/>
      <c r="AD8" s="542" t="str">
        <f>IF(データ入力!G54="","",DBCS(MID(データ入力!G54,4,1)))</f>
        <v/>
      </c>
      <c r="AE8" s="543"/>
      <c r="AF8" s="543"/>
      <c r="AG8" s="543" t="str">
        <f>IF(データ入力!I54="","",DBCS(MID(データ入力!I54,1,1)))</f>
        <v/>
      </c>
      <c r="AH8" s="543"/>
      <c r="AI8" s="546"/>
      <c r="AJ8" s="540" t="str">
        <f>IF(データ入力!I54="","",DBCS(MID(データ入力!I54,2,1)))</f>
        <v/>
      </c>
      <c r="AK8" s="540"/>
      <c r="AL8" s="540"/>
      <c r="AM8" s="540" t="str">
        <f>IF(データ入力!I54="","",DBCS(MID(データ入力!I54,3,1)))</f>
        <v/>
      </c>
      <c r="AN8" s="540"/>
      <c r="AO8" s="540"/>
      <c r="AP8" s="533" t="str">
        <f>IF(データ入力!I54="","",DBCS(MID(データ入力!I54,4,1)))</f>
        <v/>
      </c>
      <c r="AQ8" s="499"/>
      <c r="AR8" s="534"/>
    </row>
    <row r="9" spans="4:45" s="28" customFormat="1" ht="13.5" customHeight="1" x14ac:dyDescent="0.4">
      <c r="D9" s="452"/>
      <c r="E9" s="84"/>
      <c r="F9" s="427"/>
      <c r="G9" s="427"/>
      <c r="H9" s="427"/>
      <c r="I9" s="427"/>
      <c r="J9" s="247"/>
      <c r="K9" s="551"/>
      <c r="L9" s="536"/>
      <c r="M9" s="549"/>
      <c r="N9" s="541"/>
      <c r="O9" s="541"/>
      <c r="P9" s="541"/>
      <c r="Q9" s="541"/>
      <c r="R9" s="541"/>
      <c r="S9" s="541"/>
      <c r="T9" s="544"/>
      <c r="U9" s="545"/>
      <c r="V9" s="545"/>
      <c r="W9" s="545"/>
      <c r="X9" s="545"/>
      <c r="Y9" s="547"/>
      <c r="Z9" s="541"/>
      <c r="AA9" s="541"/>
      <c r="AB9" s="541"/>
      <c r="AC9" s="541"/>
      <c r="AD9" s="544"/>
      <c r="AE9" s="545"/>
      <c r="AF9" s="545"/>
      <c r="AG9" s="545"/>
      <c r="AH9" s="545"/>
      <c r="AI9" s="547"/>
      <c r="AJ9" s="541"/>
      <c r="AK9" s="541"/>
      <c r="AL9" s="541"/>
      <c r="AM9" s="541"/>
      <c r="AN9" s="541"/>
      <c r="AO9" s="541"/>
      <c r="AP9" s="535"/>
      <c r="AQ9" s="536"/>
      <c r="AR9" s="537"/>
    </row>
    <row r="10" spans="4:45" s="28" customFormat="1" ht="6.75" customHeight="1" x14ac:dyDescent="0.4">
      <c r="D10" s="521">
        <v>16</v>
      </c>
      <c r="E10" s="43"/>
      <c r="F10" s="522" t="s">
        <v>244</v>
      </c>
      <c r="G10" s="522"/>
      <c r="H10" s="522"/>
      <c r="I10" s="522"/>
      <c r="J10" s="44"/>
      <c r="K10" s="244"/>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R10" s="49"/>
    </row>
    <row r="11" spans="4:45" s="28" customFormat="1" ht="9" customHeight="1" x14ac:dyDescent="0.4">
      <c r="D11" s="424"/>
      <c r="E11" s="33"/>
      <c r="F11" s="447"/>
      <c r="G11" s="447"/>
      <c r="H11" s="447"/>
      <c r="I11" s="447"/>
      <c r="J11" s="49"/>
      <c r="K11" s="94"/>
      <c r="M11" s="246" t="s">
        <v>245</v>
      </c>
      <c r="N11" s="246"/>
      <c r="AR11" s="49"/>
    </row>
    <row r="12" spans="4:45" s="28" customFormat="1" ht="9" customHeight="1" x14ac:dyDescent="0.4">
      <c r="D12" s="424"/>
      <c r="E12" s="33"/>
      <c r="F12" s="447"/>
      <c r="G12" s="447"/>
      <c r="H12" s="447"/>
      <c r="I12" s="447"/>
      <c r="J12" s="49"/>
      <c r="K12" s="94"/>
      <c r="M12" s="246" t="s">
        <v>246</v>
      </c>
      <c r="N12" s="246"/>
      <c r="AR12" s="49"/>
    </row>
    <row r="13" spans="4:45" s="28" customFormat="1" ht="6.75" customHeight="1" x14ac:dyDescent="0.4">
      <c r="D13" s="424"/>
      <c r="E13" s="33"/>
      <c r="F13" s="447"/>
      <c r="G13" s="447"/>
      <c r="H13" s="447"/>
      <c r="I13" s="447"/>
      <c r="J13" s="49"/>
      <c r="K13" s="94"/>
      <c r="AR13" s="49"/>
    </row>
    <row r="14" spans="4:45" s="28" customFormat="1" ht="9" customHeight="1" x14ac:dyDescent="0.4">
      <c r="D14" s="424"/>
      <c r="E14" s="33"/>
      <c r="F14" s="447"/>
      <c r="G14" s="447"/>
      <c r="H14" s="447"/>
      <c r="I14" s="447"/>
      <c r="J14" s="49"/>
      <c r="K14" s="94"/>
      <c r="M14" s="246" t="s">
        <v>247</v>
      </c>
      <c r="AR14" s="49"/>
    </row>
    <row r="15" spans="4:45" s="28" customFormat="1" ht="9" customHeight="1" x14ac:dyDescent="0.4">
      <c r="D15" s="424"/>
      <c r="E15" s="33"/>
      <c r="F15" s="447"/>
      <c r="G15" s="447"/>
      <c r="H15" s="447"/>
      <c r="I15" s="447"/>
      <c r="J15" s="49"/>
      <c r="K15" s="94"/>
      <c r="M15" s="246" t="s">
        <v>248</v>
      </c>
      <c r="AR15" s="49"/>
    </row>
    <row r="16" spans="4:45" s="28" customFormat="1" ht="9" customHeight="1" x14ac:dyDescent="0.4">
      <c r="D16" s="424"/>
      <c r="E16" s="33"/>
      <c r="F16" s="447"/>
      <c r="G16" s="447"/>
      <c r="H16" s="447"/>
      <c r="I16" s="447"/>
      <c r="J16" s="49"/>
      <c r="K16" s="94"/>
      <c r="M16" s="246" t="s">
        <v>249</v>
      </c>
      <c r="AR16" s="49"/>
    </row>
    <row r="17" spans="4:44" s="28" customFormat="1" ht="9" customHeight="1" x14ac:dyDescent="0.4">
      <c r="D17" s="424"/>
      <c r="E17" s="33"/>
      <c r="F17" s="447"/>
      <c r="G17" s="447"/>
      <c r="H17" s="447"/>
      <c r="I17" s="447"/>
      <c r="J17" s="49"/>
      <c r="K17" s="94"/>
      <c r="AR17" s="49"/>
    </row>
    <row r="18" spans="4:44" s="28" customFormat="1" ht="13.5" customHeight="1" x14ac:dyDescent="0.4">
      <c r="D18" s="424"/>
      <c r="E18" s="33"/>
      <c r="F18" s="447"/>
      <c r="G18" s="447"/>
      <c r="H18" s="447"/>
      <c r="I18" s="447"/>
      <c r="J18" s="49"/>
      <c r="K18" s="94"/>
      <c r="AR18" s="49"/>
    </row>
    <row r="19" spans="4:44" s="28" customFormat="1" ht="13.5" customHeight="1" x14ac:dyDescent="0.4">
      <c r="D19" s="424"/>
      <c r="E19" s="33"/>
      <c r="F19" s="447"/>
      <c r="G19" s="447"/>
      <c r="H19" s="447"/>
      <c r="I19" s="447"/>
      <c r="J19" s="49"/>
      <c r="K19" s="94"/>
      <c r="AR19" s="49"/>
    </row>
    <row r="20" spans="4:44" s="28" customFormat="1" ht="13.5" customHeight="1" x14ac:dyDescent="0.4">
      <c r="D20" s="424"/>
      <c r="E20" s="33"/>
      <c r="F20" s="447"/>
      <c r="G20" s="447"/>
      <c r="H20" s="447"/>
      <c r="I20" s="447"/>
      <c r="J20" s="49"/>
      <c r="K20" s="94"/>
      <c r="AR20" s="49"/>
    </row>
    <row r="21" spans="4:44" s="28" customFormat="1" ht="13.5" customHeight="1" x14ac:dyDescent="0.4">
      <c r="D21" s="424"/>
      <c r="E21" s="33"/>
      <c r="F21" s="447"/>
      <c r="G21" s="447"/>
      <c r="H21" s="447"/>
      <c r="I21" s="447"/>
      <c r="J21" s="49"/>
      <c r="K21" s="94"/>
      <c r="AR21" s="49"/>
    </row>
    <row r="22" spans="4:44" s="28" customFormat="1" ht="13.5" customHeight="1" x14ac:dyDescent="0.4">
      <c r="D22" s="424"/>
      <c r="E22" s="33"/>
      <c r="F22" s="447"/>
      <c r="G22" s="447"/>
      <c r="H22" s="447"/>
      <c r="I22" s="447"/>
      <c r="J22" s="49"/>
      <c r="K22" s="94"/>
      <c r="AR22" s="49"/>
    </row>
    <row r="23" spans="4:44" s="28" customFormat="1" ht="13.5" customHeight="1" x14ac:dyDescent="0.4">
      <c r="D23" s="424"/>
      <c r="E23" s="33"/>
      <c r="F23" s="447"/>
      <c r="G23" s="447"/>
      <c r="H23" s="447"/>
      <c r="I23" s="447"/>
      <c r="J23" s="49"/>
      <c r="K23" s="94"/>
      <c r="AR23" s="49"/>
    </row>
    <row r="24" spans="4:44" s="28" customFormat="1" ht="13.5" customHeight="1" x14ac:dyDescent="0.4">
      <c r="D24" s="424"/>
      <c r="E24" s="33"/>
      <c r="F24" s="447"/>
      <c r="G24" s="447"/>
      <c r="H24" s="447"/>
      <c r="I24" s="447"/>
      <c r="J24" s="49"/>
      <c r="K24" s="94"/>
      <c r="AR24" s="49"/>
    </row>
    <row r="25" spans="4:44" s="28" customFormat="1" ht="13.5" customHeight="1" x14ac:dyDescent="0.4">
      <c r="D25" s="424"/>
      <c r="E25" s="33"/>
      <c r="F25" s="447"/>
      <c r="G25" s="447"/>
      <c r="H25" s="447"/>
      <c r="I25" s="447"/>
      <c r="J25" s="49"/>
      <c r="K25" s="94"/>
      <c r="AR25" s="49"/>
    </row>
    <row r="26" spans="4:44" s="28" customFormat="1" ht="13.5" customHeight="1" x14ac:dyDescent="0.4">
      <c r="D26" s="424"/>
      <c r="E26" s="33"/>
      <c r="F26" s="447"/>
      <c r="G26" s="447"/>
      <c r="H26" s="447"/>
      <c r="I26" s="447"/>
      <c r="J26" s="49"/>
      <c r="K26" s="94"/>
      <c r="AR26" s="49"/>
    </row>
    <row r="27" spans="4:44" s="28" customFormat="1" ht="13.5" customHeight="1" x14ac:dyDescent="0.4">
      <c r="D27" s="424"/>
      <c r="E27" s="33"/>
      <c r="F27" s="447"/>
      <c r="G27" s="447"/>
      <c r="H27" s="447"/>
      <c r="I27" s="447"/>
      <c r="J27" s="49"/>
      <c r="K27" s="94"/>
      <c r="AR27" s="49"/>
    </row>
    <row r="28" spans="4:44" s="28" customFormat="1" ht="13.5" customHeight="1" x14ac:dyDescent="0.4">
      <c r="D28" s="424"/>
      <c r="E28" s="33"/>
      <c r="F28" s="447"/>
      <c r="G28" s="447"/>
      <c r="H28" s="447"/>
      <c r="I28" s="447"/>
      <c r="J28" s="49"/>
      <c r="K28" s="94"/>
      <c r="AR28" s="49"/>
    </row>
    <row r="29" spans="4:44" s="28" customFormat="1" ht="13.5" customHeight="1" x14ac:dyDescent="0.4">
      <c r="D29" s="424"/>
      <c r="E29" s="33"/>
      <c r="F29" s="447"/>
      <c r="G29" s="447"/>
      <c r="H29" s="447"/>
      <c r="I29" s="447"/>
      <c r="J29" s="49"/>
      <c r="K29" s="94"/>
      <c r="AR29" s="49"/>
    </row>
    <row r="30" spans="4:44" s="28" customFormat="1" ht="10.5" customHeight="1" x14ac:dyDescent="0.4">
      <c r="D30" s="424"/>
      <c r="E30" s="33"/>
      <c r="F30" s="447"/>
      <c r="G30" s="447"/>
      <c r="H30" s="447"/>
      <c r="I30" s="447"/>
      <c r="J30" s="49"/>
      <c r="K30" s="94"/>
      <c r="AR30" s="49"/>
    </row>
    <row r="31" spans="4:44" s="28" customFormat="1" ht="3" customHeight="1" x14ac:dyDescent="0.4">
      <c r="D31" s="452"/>
      <c r="E31" s="84"/>
      <c r="F31" s="504"/>
      <c r="G31" s="504"/>
      <c r="H31" s="504"/>
      <c r="I31" s="504"/>
      <c r="J31" s="85"/>
      <c r="K31" s="95"/>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5"/>
    </row>
    <row r="32" spans="4:44" s="28" customFormat="1" ht="13.5" customHeight="1" x14ac:dyDescent="0.4">
      <c r="D32" s="521">
        <v>17</v>
      </c>
      <c r="E32" s="43"/>
      <c r="F32" s="522" t="s">
        <v>250</v>
      </c>
      <c r="G32" s="522"/>
      <c r="H32" s="538"/>
      <c r="I32" s="538"/>
      <c r="J32" s="44"/>
      <c r="K32" s="94"/>
      <c r="AR32" s="44"/>
    </row>
    <row r="33" spans="4:44" s="28" customFormat="1" ht="9" customHeight="1" x14ac:dyDescent="0.4">
      <c r="D33" s="424"/>
      <c r="E33" s="33"/>
      <c r="F33" s="444"/>
      <c r="G33" s="444"/>
      <c r="H33" s="444"/>
      <c r="I33" s="444"/>
      <c r="J33" s="49"/>
      <c r="K33" s="94"/>
      <c r="M33" s="246" t="s">
        <v>251</v>
      </c>
      <c r="AR33" s="49"/>
    </row>
    <row r="34" spans="4:44" s="28" customFormat="1" ht="9" customHeight="1" x14ac:dyDescent="0.4">
      <c r="D34" s="424"/>
      <c r="E34" s="33"/>
      <c r="F34" s="444"/>
      <c r="G34" s="444"/>
      <c r="H34" s="444"/>
      <c r="I34" s="444"/>
      <c r="J34" s="49"/>
      <c r="K34" s="94"/>
      <c r="M34" s="246" t="s">
        <v>252</v>
      </c>
      <c r="AR34" s="49"/>
    </row>
    <row r="35" spans="4:44" s="28" customFormat="1" ht="6.75" customHeight="1" x14ac:dyDescent="0.4">
      <c r="D35" s="424"/>
      <c r="E35" s="33"/>
      <c r="F35" s="444"/>
      <c r="G35" s="444"/>
      <c r="H35" s="444"/>
      <c r="I35" s="444"/>
      <c r="J35" s="49"/>
      <c r="K35" s="94"/>
      <c r="M35" s="246"/>
      <c r="AR35" s="49"/>
    </row>
    <row r="36" spans="4:44" s="28" customFormat="1" ht="9" customHeight="1" x14ac:dyDescent="0.4">
      <c r="D36" s="424"/>
      <c r="E36" s="33"/>
      <c r="F36" s="444"/>
      <c r="G36" s="444"/>
      <c r="H36" s="444"/>
      <c r="I36" s="444"/>
      <c r="J36" s="49"/>
      <c r="K36" s="94"/>
      <c r="M36" s="246" t="s">
        <v>247</v>
      </c>
      <c r="AR36" s="49"/>
    </row>
    <row r="37" spans="4:44" s="28" customFormat="1" ht="9" customHeight="1" x14ac:dyDescent="0.4">
      <c r="D37" s="424"/>
      <c r="E37" s="33"/>
      <c r="F37" s="444"/>
      <c r="G37" s="444"/>
      <c r="H37" s="444"/>
      <c r="I37" s="444"/>
      <c r="J37" s="49"/>
      <c r="K37" s="94"/>
      <c r="M37" s="246" t="s">
        <v>253</v>
      </c>
      <c r="AR37" s="49"/>
    </row>
    <row r="38" spans="4:44" s="28" customFormat="1" ht="9" customHeight="1" x14ac:dyDescent="0.4">
      <c r="D38" s="424"/>
      <c r="E38" s="33"/>
      <c r="F38" s="444"/>
      <c r="G38" s="444"/>
      <c r="H38" s="444"/>
      <c r="I38" s="444"/>
      <c r="J38" s="49"/>
      <c r="K38" s="94"/>
      <c r="L38" s="246" t="s">
        <v>254</v>
      </c>
      <c r="AR38" s="49"/>
    </row>
    <row r="39" spans="4:44" s="28" customFormat="1" ht="6.75" customHeight="1" x14ac:dyDescent="0.4">
      <c r="D39" s="424"/>
      <c r="E39" s="33"/>
      <c r="F39" s="444"/>
      <c r="G39" s="444"/>
      <c r="H39" s="444"/>
      <c r="I39" s="444"/>
      <c r="J39" s="49"/>
      <c r="K39" s="94"/>
      <c r="AR39" s="49"/>
    </row>
    <row r="40" spans="4:44" s="28" customFormat="1" ht="9" customHeight="1" x14ac:dyDescent="0.4">
      <c r="D40" s="424"/>
      <c r="E40" s="33"/>
      <c r="F40" s="444"/>
      <c r="G40" s="444"/>
      <c r="H40" s="444"/>
      <c r="I40" s="444"/>
      <c r="J40" s="49"/>
      <c r="K40" s="94"/>
      <c r="L40" s="244"/>
      <c r="M40" s="248" t="s">
        <v>255</v>
      </c>
      <c r="N40" s="41"/>
      <c r="O40" s="41"/>
      <c r="P40" s="41"/>
      <c r="Q40" s="41"/>
      <c r="R40" s="41"/>
      <c r="S40" s="41"/>
      <c r="T40" s="41"/>
      <c r="U40" s="41"/>
      <c r="V40" s="41"/>
      <c r="W40" s="41"/>
      <c r="X40" s="41"/>
      <c r="Y40" s="41"/>
      <c r="Z40" s="41"/>
      <c r="AA40" s="44"/>
      <c r="AB40" s="244"/>
      <c r="AC40" s="248" t="s">
        <v>289</v>
      </c>
      <c r="AD40" s="41"/>
      <c r="AE40" s="41"/>
      <c r="AF40" s="41"/>
      <c r="AG40" s="41"/>
      <c r="AH40" s="41"/>
      <c r="AI40" s="41"/>
      <c r="AJ40" s="41"/>
      <c r="AK40" s="41"/>
      <c r="AL40" s="41"/>
      <c r="AM40" s="41"/>
      <c r="AN40" s="41"/>
      <c r="AO40" s="41"/>
      <c r="AP40" s="41"/>
      <c r="AQ40" s="44"/>
      <c r="AR40" s="49"/>
    </row>
    <row r="41" spans="4:44" s="28" customFormat="1" ht="9" customHeight="1" x14ac:dyDescent="0.4">
      <c r="D41" s="424"/>
      <c r="E41" s="33"/>
      <c r="F41" s="444"/>
      <c r="G41" s="444"/>
      <c r="H41" s="444"/>
      <c r="I41" s="444"/>
      <c r="J41" s="49"/>
      <c r="K41" s="94"/>
      <c r="L41" s="94"/>
      <c r="M41" s="246" t="s">
        <v>256</v>
      </c>
      <c r="AA41" s="49"/>
      <c r="AB41" s="94"/>
      <c r="AC41" s="246" t="s">
        <v>257</v>
      </c>
      <c r="AQ41" s="49"/>
      <c r="AR41" s="49"/>
    </row>
    <row r="42" spans="4:44" s="28" customFormat="1" ht="9" customHeight="1" x14ac:dyDescent="0.4">
      <c r="D42" s="424"/>
      <c r="E42" s="33"/>
      <c r="F42" s="444"/>
      <c r="G42" s="444"/>
      <c r="H42" s="444"/>
      <c r="I42" s="444"/>
      <c r="J42" s="49"/>
      <c r="K42" s="94"/>
      <c r="L42" s="94"/>
      <c r="M42" s="246" t="s">
        <v>258</v>
      </c>
      <c r="AA42" s="49"/>
      <c r="AB42" s="94"/>
      <c r="AC42" s="246" t="s">
        <v>259</v>
      </c>
      <c r="AQ42" s="49"/>
      <c r="AR42" s="49"/>
    </row>
    <row r="43" spans="4:44" s="28" customFormat="1" ht="9" customHeight="1" x14ac:dyDescent="0.4">
      <c r="D43" s="424"/>
      <c r="E43" s="33"/>
      <c r="F43" s="444"/>
      <c r="G43" s="444"/>
      <c r="H43" s="444"/>
      <c r="I43" s="444"/>
      <c r="J43" s="49"/>
      <c r="K43" s="94"/>
      <c r="L43" s="94"/>
      <c r="M43" s="246" t="s">
        <v>260</v>
      </c>
      <c r="AA43" s="49"/>
      <c r="AB43" s="94"/>
      <c r="AC43" s="246" t="s">
        <v>261</v>
      </c>
      <c r="AQ43" s="49"/>
      <c r="AR43" s="49"/>
    </row>
    <row r="44" spans="4:44" s="28" customFormat="1" ht="9" customHeight="1" x14ac:dyDescent="0.4">
      <c r="D44" s="424"/>
      <c r="E44" s="33"/>
      <c r="F44" s="444"/>
      <c r="G44" s="444"/>
      <c r="H44" s="444"/>
      <c r="I44" s="444"/>
      <c r="J44" s="49"/>
      <c r="K44" s="94"/>
      <c r="L44" s="95"/>
      <c r="M44" s="249" t="s">
        <v>262</v>
      </c>
      <c r="N44" s="81"/>
      <c r="O44" s="81"/>
      <c r="P44" s="81"/>
      <c r="Q44" s="81"/>
      <c r="R44" s="81"/>
      <c r="S44" s="81"/>
      <c r="T44" s="81"/>
      <c r="U44" s="81"/>
      <c r="V44" s="81"/>
      <c r="W44" s="81"/>
      <c r="X44" s="81"/>
      <c r="Y44" s="81"/>
      <c r="Z44" s="81"/>
      <c r="AA44" s="85"/>
      <c r="AB44" s="95"/>
      <c r="AC44" s="249"/>
      <c r="AD44" s="81"/>
      <c r="AE44" s="81"/>
      <c r="AF44" s="81"/>
      <c r="AG44" s="81"/>
      <c r="AH44" s="81"/>
      <c r="AI44" s="81"/>
      <c r="AJ44" s="81"/>
      <c r="AK44" s="81"/>
      <c r="AL44" s="81"/>
      <c r="AM44" s="81"/>
      <c r="AN44" s="81"/>
      <c r="AO44" s="81"/>
      <c r="AP44" s="81"/>
      <c r="AQ44" s="85"/>
      <c r="AR44" s="49"/>
    </row>
    <row r="45" spans="4:44" s="28" customFormat="1" ht="9" customHeight="1" x14ac:dyDescent="0.4">
      <c r="D45" s="424"/>
      <c r="E45" s="33"/>
      <c r="F45" s="444"/>
      <c r="G45" s="444"/>
      <c r="H45" s="444"/>
      <c r="I45" s="444"/>
      <c r="J45" s="49"/>
      <c r="K45" s="94"/>
      <c r="AR45" s="49"/>
    </row>
    <row r="46" spans="4:44" s="28" customFormat="1" ht="9" customHeight="1" x14ac:dyDescent="0.4">
      <c r="D46" s="424"/>
      <c r="E46" s="33"/>
      <c r="F46" s="444"/>
      <c r="G46" s="444"/>
      <c r="H46" s="444"/>
      <c r="I46" s="444"/>
      <c r="J46" s="49"/>
      <c r="K46" s="94"/>
      <c r="AR46" s="49"/>
    </row>
    <row r="47" spans="4:44" s="28" customFormat="1" ht="13.5" customHeight="1" x14ac:dyDescent="0.4">
      <c r="D47" s="424"/>
      <c r="E47" s="33"/>
      <c r="F47" s="444"/>
      <c r="G47" s="444"/>
      <c r="H47" s="444"/>
      <c r="I47" s="444"/>
      <c r="J47" s="49"/>
      <c r="K47" s="94"/>
      <c r="AR47" s="49"/>
    </row>
    <row r="48" spans="4:44" s="28" customFormat="1" ht="13.5" customHeight="1" x14ac:dyDescent="0.4">
      <c r="D48" s="424"/>
      <c r="E48" s="33"/>
      <c r="F48" s="444"/>
      <c r="G48" s="444"/>
      <c r="H48" s="444"/>
      <c r="I48" s="444"/>
      <c r="J48" s="49"/>
      <c r="K48" s="94"/>
      <c r="AR48" s="49"/>
    </row>
    <row r="49" spans="3:44" s="28" customFormat="1" ht="13.5" customHeight="1" x14ac:dyDescent="0.4">
      <c r="D49" s="424"/>
      <c r="E49" s="33"/>
      <c r="F49" s="444"/>
      <c r="G49" s="444"/>
      <c r="H49" s="444"/>
      <c r="I49" s="444"/>
      <c r="J49" s="49"/>
      <c r="K49" s="94"/>
      <c r="AR49" s="49"/>
    </row>
    <row r="50" spans="3:44" s="28" customFormat="1" ht="13.5" customHeight="1" x14ac:dyDescent="0.4">
      <c r="D50" s="424"/>
      <c r="E50" s="33"/>
      <c r="F50" s="444"/>
      <c r="G50" s="444"/>
      <c r="H50" s="444"/>
      <c r="I50" s="444"/>
      <c r="J50" s="49"/>
      <c r="K50" s="94"/>
      <c r="AR50" s="49"/>
    </row>
    <row r="51" spans="3:44" s="28" customFormat="1" ht="13.5" customHeight="1" x14ac:dyDescent="0.4">
      <c r="D51" s="424"/>
      <c r="E51" s="33"/>
      <c r="F51" s="444"/>
      <c r="G51" s="444"/>
      <c r="H51" s="444"/>
      <c r="I51" s="444"/>
      <c r="J51" s="49"/>
      <c r="K51" s="94"/>
      <c r="AR51" s="49"/>
    </row>
    <row r="52" spans="3:44" s="28" customFormat="1" ht="13.5" customHeight="1" x14ac:dyDescent="0.4">
      <c r="D52" s="424"/>
      <c r="E52" s="33"/>
      <c r="F52" s="444"/>
      <c r="G52" s="444"/>
      <c r="H52" s="444"/>
      <c r="I52" s="444"/>
      <c r="J52" s="49"/>
      <c r="K52" s="94"/>
      <c r="AR52" s="49"/>
    </row>
    <row r="53" spans="3:44" s="28" customFormat="1" ht="13.5" customHeight="1" x14ac:dyDescent="0.4">
      <c r="D53" s="424"/>
      <c r="E53" s="33"/>
      <c r="F53" s="444"/>
      <c r="G53" s="444"/>
      <c r="H53" s="444"/>
      <c r="I53" s="444"/>
      <c r="J53" s="49"/>
      <c r="K53" s="94"/>
      <c r="AR53" s="49"/>
    </row>
    <row r="54" spans="3:44" s="28" customFormat="1" ht="13.5" customHeight="1" x14ac:dyDescent="0.4">
      <c r="D54" s="424"/>
      <c r="E54" s="33"/>
      <c r="F54" s="444"/>
      <c r="G54" s="444"/>
      <c r="H54" s="444"/>
      <c r="I54" s="444"/>
      <c r="J54" s="49"/>
      <c r="K54" s="94"/>
      <c r="AR54" s="49"/>
    </row>
    <row r="55" spans="3:44" s="28" customFormat="1" ht="13.5" customHeight="1" x14ac:dyDescent="0.4">
      <c r="D55" s="424"/>
      <c r="E55" s="33"/>
      <c r="F55" s="444"/>
      <c r="G55" s="444"/>
      <c r="H55" s="444"/>
      <c r="I55" s="444"/>
      <c r="J55" s="49"/>
      <c r="K55" s="94"/>
      <c r="AR55" s="49"/>
    </row>
    <row r="56" spans="3:44" s="28" customFormat="1" ht="13.5" customHeight="1" x14ac:dyDescent="0.4">
      <c r="D56" s="424"/>
      <c r="E56" s="33"/>
      <c r="F56" s="444"/>
      <c r="G56" s="444"/>
      <c r="H56" s="444"/>
      <c r="I56" s="444"/>
      <c r="J56" s="49"/>
      <c r="K56" s="94"/>
      <c r="AR56" s="49"/>
    </row>
    <row r="57" spans="3:44" s="28" customFormat="1" ht="13.5" customHeight="1" x14ac:dyDescent="0.4">
      <c r="D57" s="424"/>
      <c r="E57" s="33"/>
      <c r="F57" s="444"/>
      <c r="G57" s="444"/>
      <c r="H57" s="444"/>
      <c r="I57" s="444"/>
      <c r="J57" s="49"/>
      <c r="K57" s="94"/>
      <c r="AR57" s="49"/>
    </row>
    <row r="58" spans="3:44" s="28" customFormat="1" ht="13.5" customHeight="1" x14ac:dyDescent="0.4">
      <c r="D58" s="424"/>
      <c r="E58" s="33"/>
      <c r="F58" s="444"/>
      <c r="G58" s="444"/>
      <c r="H58" s="444"/>
      <c r="I58" s="444"/>
      <c r="J58" s="49"/>
      <c r="K58" s="94"/>
      <c r="AR58" s="49"/>
    </row>
    <row r="59" spans="3:44" s="28" customFormat="1" ht="13.5" customHeight="1" x14ac:dyDescent="0.4">
      <c r="D59" s="424"/>
      <c r="E59" s="33"/>
      <c r="F59" s="444"/>
      <c r="G59" s="444"/>
      <c r="H59" s="444"/>
      <c r="I59" s="444"/>
      <c r="J59" s="49"/>
      <c r="K59" s="94"/>
      <c r="AR59" s="49"/>
    </row>
    <row r="60" spans="3:44" s="28" customFormat="1" ht="10.5" customHeight="1" x14ac:dyDescent="0.4">
      <c r="D60" s="424"/>
      <c r="E60" s="33"/>
      <c r="F60" s="444"/>
      <c r="G60" s="444"/>
      <c r="H60" s="444"/>
      <c r="I60" s="444"/>
      <c r="J60" s="49"/>
      <c r="K60" s="94"/>
      <c r="AR60" s="49"/>
    </row>
    <row r="61" spans="3:44" s="28" customFormat="1" ht="3" customHeight="1" x14ac:dyDescent="0.4">
      <c r="D61" s="452"/>
      <c r="E61" s="84"/>
      <c r="F61" s="539"/>
      <c r="G61" s="539"/>
      <c r="H61" s="539"/>
      <c r="I61" s="539"/>
      <c r="J61" s="85"/>
      <c r="K61" s="95"/>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5"/>
    </row>
    <row r="62" spans="3:44" s="28" customFormat="1" ht="13.5" customHeight="1" x14ac:dyDescent="0.4">
      <c r="D62" s="33"/>
      <c r="E62" s="33"/>
    </row>
    <row r="63" spans="3:44" s="28" customFormat="1" ht="9.75" customHeight="1" x14ac:dyDescent="0.4">
      <c r="C63" s="532" t="s">
        <v>263</v>
      </c>
      <c r="D63" s="532"/>
      <c r="E63" s="532"/>
      <c r="F63" s="532"/>
      <c r="G63" s="532"/>
      <c r="H63" s="246" t="s">
        <v>264</v>
      </c>
    </row>
    <row r="64" spans="3:44" s="28" customFormat="1" ht="9.75" customHeight="1" x14ac:dyDescent="0.4">
      <c r="C64" s="532" t="s">
        <v>265</v>
      </c>
      <c r="D64" s="532"/>
      <c r="E64" s="532"/>
      <c r="F64" s="532"/>
      <c r="G64" s="532"/>
      <c r="H64" s="246" t="s">
        <v>266</v>
      </c>
    </row>
    <row r="65" spans="3:46" s="28" customFormat="1" ht="9.75" customHeight="1" x14ac:dyDescent="0.4">
      <c r="C65" s="246"/>
      <c r="D65" s="33"/>
      <c r="E65" s="33"/>
      <c r="G65" s="246"/>
      <c r="H65" s="246" t="s">
        <v>267</v>
      </c>
    </row>
    <row r="66" spans="3:46" s="28" customFormat="1" ht="9.75" customHeight="1" x14ac:dyDescent="0.4">
      <c r="C66" s="532" t="s">
        <v>268</v>
      </c>
      <c r="D66" s="532"/>
      <c r="E66" s="532"/>
      <c r="F66" s="532"/>
      <c r="G66" s="532"/>
      <c r="H66" s="246" t="s">
        <v>269</v>
      </c>
    </row>
    <row r="67" spans="3:46" s="28" customFormat="1" ht="13.5" customHeight="1" x14ac:dyDescent="0.4">
      <c r="D67" s="33"/>
      <c r="E67" s="33"/>
    </row>
    <row r="68" spans="3:46" s="28" customFormat="1" ht="13.5" customHeight="1" x14ac:dyDescent="0.4">
      <c r="D68" s="33"/>
      <c r="E68" s="33"/>
    </row>
    <row r="69" spans="3:46" s="28" customFormat="1" ht="13.5" customHeight="1" x14ac:dyDescent="0.4">
      <c r="D69" s="33"/>
      <c r="E69" s="33"/>
    </row>
    <row r="70" spans="3:46" s="28" customFormat="1" ht="13.5" customHeight="1" x14ac:dyDescent="0.4">
      <c r="D70" s="33"/>
      <c r="E70" s="33"/>
      <c r="AS70" s="428" t="s">
        <v>270</v>
      </c>
      <c r="AT70" s="428"/>
    </row>
    <row r="71" spans="3:46" s="28" customFormat="1" ht="13.5" customHeight="1" x14ac:dyDescent="0.4">
      <c r="D71" s="33"/>
      <c r="E71" s="33"/>
    </row>
    <row r="72" spans="3:46" s="28" customFormat="1" ht="13.5" customHeight="1" x14ac:dyDescent="0.4">
      <c r="D72" s="33"/>
      <c r="E72" s="33"/>
    </row>
    <row r="73" spans="3:46" s="28" customFormat="1" ht="13.5" customHeight="1" x14ac:dyDescent="0.4">
      <c r="D73" s="33"/>
      <c r="E73" s="33"/>
    </row>
    <row r="74" spans="3:46" s="28" customFormat="1" ht="13.5" customHeight="1" x14ac:dyDescent="0.4">
      <c r="D74" s="33"/>
      <c r="E74" s="33"/>
    </row>
    <row r="75" spans="3:46" s="28" customFormat="1" ht="13.5" customHeight="1" x14ac:dyDescent="0.4">
      <c r="D75" s="33"/>
      <c r="E75" s="33"/>
    </row>
    <row r="76" spans="3:46" s="28" customFormat="1" ht="13.5" customHeight="1" x14ac:dyDescent="0.4">
      <c r="D76" s="33"/>
      <c r="E76" s="33"/>
    </row>
    <row r="77" spans="3:46" s="28" customFormat="1" ht="13.5" customHeight="1" x14ac:dyDescent="0.4">
      <c r="D77" s="33"/>
      <c r="E77" s="33"/>
    </row>
    <row r="78" spans="3:46" s="28" customFormat="1" ht="13.5" customHeight="1" x14ac:dyDescent="0.4">
      <c r="D78" s="33"/>
      <c r="E78" s="33"/>
    </row>
    <row r="79" spans="3:46" s="28" customFormat="1" ht="13.5" customHeight="1" x14ac:dyDescent="0.4">
      <c r="D79" s="33"/>
      <c r="E79" s="33"/>
    </row>
    <row r="80" spans="3:46" s="28" customFormat="1" ht="13.5" customHeight="1" x14ac:dyDescent="0.4">
      <c r="D80" s="33"/>
      <c r="E80" s="33"/>
    </row>
    <row r="81" spans="4:5" s="28" customFormat="1" ht="13.5" customHeight="1" x14ac:dyDescent="0.4">
      <c r="D81" s="33"/>
      <c r="E81" s="33"/>
    </row>
    <row r="82" spans="4:5" s="28" customFormat="1" ht="13.5" customHeight="1" x14ac:dyDescent="0.4">
      <c r="D82" s="33"/>
      <c r="E82" s="33"/>
    </row>
    <row r="83" spans="4:5" s="28" customFormat="1" ht="13.5" customHeight="1" x14ac:dyDescent="0.4">
      <c r="D83" s="33"/>
      <c r="E83" s="33"/>
    </row>
    <row r="84" spans="4:5" s="28" customFormat="1" ht="13.5" customHeight="1" x14ac:dyDescent="0.4">
      <c r="D84" s="33"/>
      <c r="E84" s="33"/>
    </row>
    <row r="85" spans="4:5" s="28" customFormat="1" ht="13.5" customHeight="1" x14ac:dyDescent="0.4">
      <c r="D85" s="33"/>
      <c r="E85" s="33"/>
    </row>
    <row r="86" spans="4:5" s="28" customFormat="1" ht="13.5" customHeight="1" x14ac:dyDescent="0.4">
      <c r="D86" s="33"/>
      <c r="E86" s="33"/>
    </row>
    <row r="87" spans="4:5" s="28" customFormat="1" ht="13.5" customHeight="1" x14ac:dyDescent="0.4">
      <c r="D87" s="33"/>
      <c r="E87" s="33"/>
    </row>
    <row r="88" spans="4:5" s="28" customFormat="1" ht="13.5" customHeight="1" x14ac:dyDescent="0.4">
      <c r="D88" s="33"/>
      <c r="E88" s="33"/>
    </row>
    <row r="89" spans="4:5" s="28" customFormat="1" ht="13.5" customHeight="1" x14ac:dyDescent="0.4">
      <c r="D89" s="33"/>
      <c r="E89" s="33"/>
    </row>
    <row r="90" spans="4:5" s="28" customFormat="1" ht="13.5" customHeight="1" x14ac:dyDescent="0.4">
      <c r="D90" s="33"/>
      <c r="E90" s="33"/>
    </row>
    <row r="91" spans="4:5" s="28" customFormat="1" ht="13.5" customHeight="1" x14ac:dyDescent="0.4">
      <c r="D91" s="33"/>
      <c r="E91" s="33"/>
    </row>
    <row r="92" spans="4:5" s="28" customFormat="1" ht="13.5" customHeight="1" x14ac:dyDescent="0.4">
      <c r="D92" s="33"/>
      <c r="E92" s="33"/>
    </row>
    <row r="93" spans="4:5" s="28" customFormat="1" ht="13.5" customHeight="1" x14ac:dyDescent="0.4">
      <c r="D93" s="33"/>
      <c r="E93" s="33"/>
    </row>
    <row r="94" spans="4:5" s="28" customFormat="1" ht="13.5" customHeight="1" x14ac:dyDescent="0.4">
      <c r="D94" s="33"/>
      <c r="E94" s="33"/>
    </row>
    <row r="95" spans="4:5" s="28" customFormat="1" ht="13.5" customHeight="1" x14ac:dyDescent="0.4">
      <c r="D95" s="33"/>
      <c r="E95" s="33"/>
    </row>
    <row r="96" spans="4:5" s="28" customFormat="1" ht="13.5" customHeight="1" x14ac:dyDescent="0.4">
      <c r="D96" s="33"/>
      <c r="E96" s="33"/>
    </row>
    <row r="97" spans="4:5" s="28" customFormat="1" ht="13.5" customHeight="1" x14ac:dyDescent="0.4">
      <c r="D97" s="33"/>
      <c r="E97" s="33"/>
    </row>
    <row r="98" spans="4:5" s="28" customFormat="1" ht="13.5" customHeight="1" x14ac:dyDescent="0.4">
      <c r="D98" s="33"/>
      <c r="E98" s="33"/>
    </row>
    <row r="99" spans="4:5" s="28" customFormat="1" ht="13.5" customHeight="1" x14ac:dyDescent="0.4">
      <c r="D99" s="33"/>
      <c r="E99" s="33"/>
    </row>
    <row r="100" spans="4:5" s="28" customFormat="1" ht="13.5" customHeight="1" x14ac:dyDescent="0.4">
      <c r="D100" s="33"/>
      <c r="E100" s="33"/>
    </row>
    <row r="101" spans="4:5" s="28" customFormat="1" ht="13.5" customHeight="1" x14ac:dyDescent="0.4">
      <c r="D101" s="33"/>
      <c r="E101" s="33"/>
    </row>
    <row r="102" spans="4:5" s="28" customFormat="1" ht="13.5" customHeight="1" x14ac:dyDescent="0.4">
      <c r="D102" s="33"/>
      <c r="E102" s="33"/>
    </row>
    <row r="103" spans="4:5" s="28" customFormat="1" ht="13.5" customHeight="1" x14ac:dyDescent="0.4">
      <c r="D103" s="33"/>
      <c r="E103" s="33"/>
    </row>
    <row r="104" spans="4:5" s="28" customFormat="1" ht="13.5" customHeight="1" x14ac:dyDescent="0.4">
      <c r="D104" s="33"/>
      <c r="E104" s="33"/>
    </row>
    <row r="105" spans="4:5" s="28" customFormat="1" ht="13.5" customHeight="1" x14ac:dyDescent="0.4">
      <c r="D105" s="33"/>
      <c r="E105" s="33"/>
    </row>
    <row r="106" spans="4:5" s="28" customFormat="1" ht="13.5" customHeight="1" x14ac:dyDescent="0.4">
      <c r="D106" s="33"/>
      <c r="E106" s="33"/>
    </row>
    <row r="107" spans="4:5" s="28" customFormat="1" ht="13.5" customHeight="1" x14ac:dyDescent="0.4">
      <c r="D107" s="33"/>
      <c r="E107" s="33"/>
    </row>
    <row r="108" spans="4:5" s="28" customFormat="1" ht="13.5" customHeight="1" x14ac:dyDescent="0.4">
      <c r="D108" s="33"/>
      <c r="E108" s="33"/>
    </row>
    <row r="109" spans="4:5" s="28" customFormat="1" ht="13.5" customHeight="1" x14ac:dyDescent="0.4">
      <c r="D109" s="33"/>
      <c r="E109" s="33"/>
    </row>
    <row r="110" spans="4:5" s="28" customFormat="1" ht="13.5" customHeight="1" x14ac:dyDescent="0.4">
      <c r="D110" s="33"/>
      <c r="E110" s="33"/>
    </row>
    <row r="111" spans="4:5" s="28" customFormat="1" ht="13.5" customHeight="1" x14ac:dyDescent="0.4">
      <c r="D111" s="33"/>
      <c r="E111" s="33"/>
    </row>
    <row r="112" spans="4:5" s="28" customFormat="1" ht="13.5" customHeight="1" x14ac:dyDescent="0.4">
      <c r="D112" s="33"/>
      <c r="E112" s="33"/>
    </row>
    <row r="113" spans="4:5" s="28" customFormat="1" ht="13.5" customHeight="1" x14ac:dyDescent="0.4">
      <c r="D113" s="33"/>
      <c r="E113" s="33"/>
    </row>
    <row r="114" spans="4:5" s="28" customFormat="1" ht="13.5" customHeight="1" x14ac:dyDescent="0.4">
      <c r="D114" s="33"/>
      <c r="E114" s="33"/>
    </row>
    <row r="115" spans="4:5" s="28" customFormat="1" ht="13.5" customHeight="1" x14ac:dyDescent="0.4">
      <c r="D115" s="33"/>
      <c r="E115" s="33"/>
    </row>
    <row r="116" spans="4:5" s="28" customFormat="1" ht="13.5" customHeight="1" x14ac:dyDescent="0.4">
      <c r="D116" s="33"/>
      <c r="E116" s="33"/>
    </row>
    <row r="117" spans="4:5" s="28" customFormat="1" ht="13.5" customHeight="1" x14ac:dyDescent="0.4">
      <c r="D117" s="33"/>
      <c r="E117" s="33"/>
    </row>
    <row r="118" spans="4:5" s="28" customFormat="1" ht="13.5" customHeight="1" x14ac:dyDescent="0.4">
      <c r="D118" s="33"/>
      <c r="E118" s="33"/>
    </row>
    <row r="119" spans="4:5" s="28" customFormat="1" ht="13.5" customHeight="1" x14ac:dyDescent="0.4">
      <c r="D119" s="33"/>
      <c r="E119" s="33"/>
    </row>
    <row r="120" spans="4:5" s="28" customFormat="1" ht="13.5" customHeight="1" x14ac:dyDescent="0.4">
      <c r="D120" s="33"/>
      <c r="E120" s="33"/>
    </row>
    <row r="121" spans="4:5" s="28" customFormat="1" ht="13.5" customHeight="1" x14ac:dyDescent="0.4">
      <c r="D121" s="33"/>
      <c r="E121" s="33"/>
    </row>
    <row r="122" spans="4:5" s="28" customFormat="1" ht="13.5" customHeight="1" x14ac:dyDescent="0.4">
      <c r="D122" s="33"/>
      <c r="E122" s="33"/>
    </row>
    <row r="123" spans="4:5" s="28" customFormat="1" ht="13.5" customHeight="1" x14ac:dyDescent="0.4">
      <c r="D123" s="33"/>
      <c r="E123" s="33"/>
    </row>
    <row r="124" spans="4:5" s="28" customFormat="1" ht="13.5" customHeight="1" x14ac:dyDescent="0.4">
      <c r="D124" s="33"/>
      <c r="E124" s="33"/>
    </row>
    <row r="125" spans="4:5" s="28" customFormat="1" ht="13.5" customHeight="1" x14ac:dyDescent="0.4">
      <c r="D125" s="33"/>
      <c r="E125" s="33"/>
    </row>
    <row r="126" spans="4:5" s="28" customFormat="1" ht="13.5" customHeight="1" x14ac:dyDescent="0.4">
      <c r="D126" s="33"/>
      <c r="E126" s="33"/>
    </row>
    <row r="127" spans="4:5" s="28" customFormat="1" ht="13.5" customHeight="1" x14ac:dyDescent="0.4">
      <c r="D127" s="33"/>
      <c r="E127" s="33"/>
    </row>
    <row r="128" spans="4:5" s="28" customFormat="1" ht="13.5" customHeight="1" x14ac:dyDescent="0.4">
      <c r="D128" s="33"/>
      <c r="E128" s="33"/>
    </row>
    <row r="129" spans="4:5" s="28" customFormat="1" ht="13.5" customHeight="1" x14ac:dyDescent="0.4">
      <c r="D129" s="33"/>
      <c r="E129" s="33"/>
    </row>
    <row r="130" spans="4:5" s="28" customFormat="1" ht="13.5" customHeight="1" x14ac:dyDescent="0.4">
      <c r="D130" s="33"/>
      <c r="E130" s="33"/>
    </row>
    <row r="131" spans="4:5" s="28" customFormat="1" ht="13.5" customHeight="1" x14ac:dyDescent="0.4">
      <c r="D131" s="33"/>
      <c r="E131" s="33"/>
    </row>
    <row r="132" spans="4:5" s="28" customFormat="1" ht="13.5" customHeight="1" x14ac:dyDescent="0.4">
      <c r="D132" s="33"/>
      <c r="E132" s="33"/>
    </row>
    <row r="133" spans="4:5" s="28" customFormat="1" ht="13.5" customHeight="1" x14ac:dyDescent="0.4">
      <c r="D133" s="33"/>
      <c r="E133" s="33"/>
    </row>
    <row r="134" spans="4:5" s="28" customFormat="1" ht="13.5" customHeight="1" x14ac:dyDescent="0.4">
      <c r="D134" s="33"/>
      <c r="E134" s="33"/>
    </row>
    <row r="135" spans="4:5" s="28" customFormat="1" ht="13.5" customHeight="1" x14ac:dyDescent="0.4">
      <c r="D135" s="33"/>
      <c r="E135" s="33"/>
    </row>
    <row r="136" spans="4:5" s="28" customFormat="1" ht="13.5" customHeight="1" x14ac:dyDescent="0.4">
      <c r="D136" s="33"/>
      <c r="E136" s="33"/>
    </row>
    <row r="137" spans="4:5" s="28" customFormat="1" ht="13.5" customHeight="1" x14ac:dyDescent="0.4">
      <c r="D137" s="33"/>
      <c r="E137" s="33"/>
    </row>
    <row r="138" spans="4:5" s="28" customFormat="1" ht="13.5" customHeight="1" x14ac:dyDescent="0.4">
      <c r="D138" s="33"/>
      <c r="E138" s="33"/>
    </row>
    <row r="139" spans="4:5" s="28" customFormat="1" ht="13.5" customHeight="1" x14ac:dyDescent="0.4">
      <c r="D139" s="33"/>
      <c r="E139" s="33"/>
    </row>
    <row r="140" spans="4:5" s="28" customFormat="1" ht="13.5" customHeight="1" x14ac:dyDescent="0.4">
      <c r="D140" s="33"/>
      <c r="E140" s="33"/>
    </row>
    <row r="141" spans="4:5" s="28" customFormat="1" ht="13.5" customHeight="1" x14ac:dyDescent="0.4">
      <c r="D141" s="33"/>
      <c r="E141" s="33"/>
    </row>
    <row r="142" spans="4:5" s="28" customFormat="1" ht="13.5" customHeight="1" x14ac:dyDescent="0.4">
      <c r="D142" s="33"/>
      <c r="E142" s="33"/>
    </row>
    <row r="143" spans="4:5" s="28" customFormat="1" ht="13.5" customHeight="1" x14ac:dyDescent="0.4">
      <c r="D143" s="33"/>
      <c r="E143" s="33"/>
    </row>
    <row r="144" spans="4:5" s="28" customFormat="1" ht="13.5" customHeight="1" x14ac:dyDescent="0.4">
      <c r="D144" s="33"/>
      <c r="E144" s="33"/>
    </row>
    <row r="145" spans="4:5" s="28" customFormat="1" ht="13.5" customHeight="1" x14ac:dyDescent="0.4">
      <c r="D145" s="33"/>
      <c r="E145" s="33"/>
    </row>
    <row r="146" spans="4:5" s="28" customFormat="1" ht="13.5" customHeight="1" x14ac:dyDescent="0.4">
      <c r="D146" s="33"/>
      <c r="E146" s="33"/>
    </row>
    <row r="147" spans="4:5" s="28" customFormat="1" ht="13.5" customHeight="1" x14ac:dyDescent="0.4">
      <c r="D147" s="33"/>
      <c r="E147" s="33"/>
    </row>
    <row r="148" spans="4:5" s="28" customFormat="1" ht="13.5" customHeight="1" x14ac:dyDescent="0.4">
      <c r="D148" s="33"/>
      <c r="E148" s="33"/>
    </row>
    <row r="149" spans="4:5" s="28" customFormat="1" ht="13.5" customHeight="1" x14ac:dyDescent="0.4">
      <c r="D149" s="33"/>
      <c r="E149" s="33"/>
    </row>
    <row r="150" spans="4:5" s="28" customFormat="1" ht="13.5" customHeight="1" x14ac:dyDescent="0.4">
      <c r="D150" s="33"/>
      <c r="E150" s="33"/>
    </row>
    <row r="151" spans="4:5" s="28" customFormat="1" ht="13.5" customHeight="1" x14ac:dyDescent="0.4">
      <c r="D151" s="33"/>
      <c r="E151" s="33"/>
    </row>
    <row r="152" spans="4:5" s="28" customFormat="1" ht="13.5" customHeight="1" x14ac:dyDescent="0.4">
      <c r="D152" s="33"/>
      <c r="E152" s="33"/>
    </row>
    <row r="153" spans="4:5" s="28" customFormat="1" ht="13.5" customHeight="1" x14ac:dyDescent="0.4">
      <c r="D153" s="33"/>
      <c r="E153" s="33"/>
    </row>
    <row r="154" spans="4:5" s="28" customFormat="1" ht="13.5" customHeight="1" x14ac:dyDescent="0.4">
      <c r="D154" s="33"/>
      <c r="E154" s="33"/>
    </row>
    <row r="155" spans="4:5" s="28" customFormat="1" ht="13.5" customHeight="1" x14ac:dyDescent="0.4">
      <c r="D155" s="33"/>
      <c r="E155" s="33"/>
    </row>
    <row r="156" spans="4:5" s="28" customFormat="1" ht="13.5" customHeight="1" x14ac:dyDescent="0.4">
      <c r="D156" s="33"/>
      <c r="E156" s="33"/>
    </row>
    <row r="157" spans="4:5" s="28" customFormat="1" ht="13.5" customHeight="1" x14ac:dyDescent="0.4">
      <c r="D157" s="33"/>
      <c r="E157" s="33"/>
    </row>
    <row r="158" spans="4:5" s="28" customFormat="1" ht="13.5" customHeight="1" x14ac:dyDescent="0.4">
      <c r="D158" s="33"/>
      <c r="E158" s="33"/>
    </row>
    <row r="159" spans="4:5" s="28" customFormat="1" ht="13.5" customHeight="1" x14ac:dyDescent="0.4">
      <c r="D159" s="33"/>
      <c r="E159" s="33"/>
    </row>
    <row r="160" spans="4:5" s="28" customFormat="1" ht="13.5" customHeight="1" x14ac:dyDescent="0.4">
      <c r="D160" s="33"/>
      <c r="E160" s="33"/>
    </row>
    <row r="161" spans="4:5" s="28" customFormat="1" ht="13.5" customHeight="1" x14ac:dyDescent="0.4">
      <c r="D161" s="33"/>
      <c r="E161" s="33"/>
    </row>
    <row r="162" spans="4:5" s="28" customFormat="1" ht="13.5" customHeight="1" x14ac:dyDescent="0.4">
      <c r="D162" s="33"/>
      <c r="E162" s="33"/>
    </row>
    <row r="163" spans="4:5" s="28" customFormat="1" ht="13.5" customHeight="1" x14ac:dyDescent="0.4">
      <c r="D163" s="33"/>
      <c r="E163" s="33"/>
    </row>
    <row r="164" spans="4:5" s="28" customFormat="1" ht="13.5" customHeight="1" x14ac:dyDescent="0.4">
      <c r="D164" s="33"/>
      <c r="E164" s="33"/>
    </row>
    <row r="165" spans="4:5" s="28" customFormat="1" ht="13.5" customHeight="1" x14ac:dyDescent="0.4">
      <c r="D165" s="33"/>
      <c r="E165" s="33"/>
    </row>
    <row r="166" spans="4:5" s="28" customFormat="1" ht="13.5" customHeight="1" x14ac:dyDescent="0.4">
      <c r="D166" s="33"/>
      <c r="E166" s="33"/>
    </row>
    <row r="167" spans="4:5" s="28" customFormat="1" ht="13.5" customHeight="1" x14ac:dyDescent="0.4">
      <c r="D167" s="33"/>
      <c r="E167" s="33"/>
    </row>
    <row r="168" spans="4:5" s="28" customFormat="1" ht="13.5" customHeight="1" x14ac:dyDescent="0.4">
      <c r="D168" s="33"/>
      <c r="E168" s="33"/>
    </row>
    <row r="169" spans="4:5" s="28" customFormat="1" ht="13.5" customHeight="1" x14ac:dyDescent="0.4">
      <c r="D169" s="33"/>
      <c r="E169" s="33"/>
    </row>
    <row r="170" spans="4:5" s="28" customFormat="1" ht="13.5" customHeight="1" x14ac:dyDescent="0.4">
      <c r="D170" s="33"/>
      <c r="E170" s="33"/>
    </row>
    <row r="171" spans="4:5" s="28" customFormat="1" ht="13.5" customHeight="1" x14ac:dyDescent="0.4">
      <c r="D171" s="33"/>
      <c r="E171" s="33"/>
    </row>
    <row r="172" spans="4:5" s="28" customFormat="1" ht="13.5" customHeight="1" x14ac:dyDescent="0.4">
      <c r="D172" s="33"/>
      <c r="E172" s="33"/>
    </row>
    <row r="173" spans="4:5" s="28" customFormat="1" ht="13.5" customHeight="1" x14ac:dyDescent="0.4">
      <c r="D173" s="33"/>
      <c r="E173" s="33"/>
    </row>
    <row r="174" spans="4:5" s="28" customFormat="1" ht="13.5" customHeight="1" x14ac:dyDescent="0.4">
      <c r="D174" s="33"/>
      <c r="E174" s="33"/>
    </row>
    <row r="175" spans="4:5" s="28" customFormat="1" ht="13.5" customHeight="1" x14ac:dyDescent="0.4">
      <c r="D175" s="33"/>
      <c r="E175" s="33"/>
    </row>
    <row r="176" spans="4:5" s="28" customFormat="1" ht="13.5" customHeight="1" x14ac:dyDescent="0.4">
      <c r="D176" s="33"/>
      <c r="E176" s="33"/>
    </row>
    <row r="177" spans="4:5" s="28" customFormat="1" ht="13.5" customHeight="1" x14ac:dyDescent="0.4">
      <c r="D177" s="33"/>
      <c r="E177" s="33"/>
    </row>
    <row r="178" spans="4:5" s="28" customFormat="1" ht="13.5" customHeight="1" x14ac:dyDescent="0.4">
      <c r="D178" s="33"/>
      <c r="E178" s="33"/>
    </row>
    <row r="179" spans="4:5" s="28" customFormat="1" ht="13.5" customHeight="1" x14ac:dyDescent="0.4">
      <c r="D179" s="33"/>
      <c r="E179" s="33"/>
    </row>
    <row r="180" spans="4:5" s="28" customFormat="1" ht="13.5" customHeight="1" x14ac:dyDescent="0.4">
      <c r="D180" s="33"/>
      <c r="E180" s="33"/>
    </row>
    <row r="181" spans="4:5" s="28" customFormat="1" ht="13.5" customHeight="1" x14ac:dyDescent="0.4">
      <c r="D181" s="33"/>
      <c r="E181" s="33"/>
    </row>
    <row r="182" spans="4:5" s="28" customFormat="1" ht="13.5" customHeight="1" x14ac:dyDescent="0.4">
      <c r="D182" s="33"/>
      <c r="E182" s="33"/>
    </row>
    <row r="183" spans="4:5" s="28" customFormat="1" ht="13.5" customHeight="1" x14ac:dyDescent="0.4">
      <c r="D183" s="33"/>
      <c r="E183" s="33"/>
    </row>
    <row r="184" spans="4:5" s="28" customFormat="1" ht="13.5" customHeight="1" x14ac:dyDescent="0.4">
      <c r="D184" s="33"/>
      <c r="E184" s="33"/>
    </row>
    <row r="185" spans="4:5" s="28" customFormat="1" ht="13.5" customHeight="1" x14ac:dyDescent="0.4">
      <c r="D185" s="33"/>
      <c r="E185" s="33"/>
    </row>
    <row r="186" spans="4:5" s="28" customFormat="1" ht="13.5" customHeight="1" x14ac:dyDescent="0.4">
      <c r="D186" s="33"/>
      <c r="E186" s="33"/>
    </row>
    <row r="187" spans="4:5" s="28" customFormat="1" ht="13.5" customHeight="1" x14ac:dyDescent="0.4">
      <c r="D187" s="33"/>
      <c r="E187" s="33"/>
    </row>
    <row r="188" spans="4:5" s="28" customFormat="1" ht="13.5" customHeight="1" x14ac:dyDescent="0.4">
      <c r="D188" s="33"/>
      <c r="E188" s="33"/>
    </row>
    <row r="189" spans="4:5" s="28" customFormat="1" ht="13.5" customHeight="1" x14ac:dyDescent="0.4">
      <c r="D189" s="33"/>
      <c r="E189" s="33"/>
    </row>
    <row r="190" spans="4:5" s="28" customFormat="1" ht="13.5" customHeight="1" x14ac:dyDescent="0.4">
      <c r="D190" s="33"/>
      <c r="E190" s="33"/>
    </row>
    <row r="191" spans="4:5" s="28" customFormat="1" ht="13.5" customHeight="1" x14ac:dyDescent="0.4">
      <c r="D191" s="33"/>
      <c r="E191" s="33"/>
    </row>
    <row r="192" spans="4:5" s="28" customFormat="1" ht="13.5" customHeight="1" x14ac:dyDescent="0.4">
      <c r="D192" s="33"/>
      <c r="E192" s="33"/>
    </row>
    <row r="193" spans="4:5" s="28" customFormat="1" ht="13.5" customHeight="1" x14ac:dyDescent="0.4">
      <c r="D193" s="33"/>
      <c r="E193" s="33"/>
    </row>
    <row r="194" spans="4:5" s="28" customFormat="1" ht="13.5" customHeight="1" x14ac:dyDescent="0.4">
      <c r="D194" s="33"/>
      <c r="E194" s="33"/>
    </row>
    <row r="195" spans="4:5" s="28" customFormat="1" ht="13.5" customHeight="1" x14ac:dyDescent="0.4">
      <c r="D195" s="33"/>
      <c r="E195" s="33"/>
    </row>
    <row r="196" spans="4:5" s="28" customFormat="1" ht="13.5" customHeight="1" x14ac:dyDescent="0.4">
      <c r="D196" s="33"/>
      <c r="E196" s="33"/>
    </row>
    <row r="197" spans="4:5" s="28" customFormat="1" ht="13.5" customHeight="1" x14ac:dyDescent="0.4">
      <c r="D197" s="33"/>
      <c r="E197" s="33"/>
    </row>
    <row r="198" spans="4:5" s="28" customFormat="1" ht="13.5" customHeight="1" x14ac:dyDescent="0.4">
      <c r="D198" s="33"/>
      <c r="E198" s="33"/>
    </row>
    <row r="199" spans="4:5" s="28" customFormat="1" ht="13.5" customHeight="1" x14ac:dyDescent="0.4">
      <c r="D199" s="33"/>
      <c r="E199" s="33"/>
    </row>
    <row r="200" spans="4:5" s="28" customFormat="1" ht="13.5" customHeight="1" x14ac:dyDescent="0.4">
      <c r="D200" s="33"/>
      <c r="E200" s="33"/>
    </row>
    <row r="201" spans="4:5" s="28" customFormat="1" ht="13.5" customHeight="1" x14ac:dyDescent="0.4">
      <c r="D201" s="33"/>
      <c r="E201" s="33"/>
    </row>
    <row r="202" spans="4:5" s="28" customFormat="1" ht="13.5" customHeight="1" x14ac:dyDescent="0.4">
      <c r="D202" s="33"/>
      <c r="E202" s="33"/>
    </row>
    <row r="203" spans="4:5" s="28" customFormat="1" ht="13.5" customHeight="1" x14ac:dyDescent="0.4">
      <c r="D203" s="33"/>
      <c r="E203" s="33"/>
    </row>
    <row r="204" spans="4:5" s="28" customFormat="1" ht="13.5" customHeight="1" x14ac:dyDescent="0.4">
      <c r="D204" s="33"/>
      <c r="E204" s="33"/>
    </row>
    <row r="205" spans="4:5" s="28" customFormat="1" ht="13.5" customHeight="1" x14ac:dyDescent="0.4">
      <c r="D205" s="33"/>
      <c r="E205" s="33"/>
    </row>
    <row r="206" spans="4:5" s="28" customFormat="1" ht="13.5" customHeight="1" x14ac:dyDescent="0.4">
      <c r="D206" s="33"/>
      <c r="E206" s="33"/>
    </row>
    <row r="207" spans="4:5" s="28" customFormat="1" ht="13.5" customHeight="1" x14ac:dyDescent="0.4">
      <c r="D207" s="33"/>
      <c r="E207" s="33"/>
    </row>
    <row r="208" spans="4:5" s="28" customFormat="1" ht="13.5" customHeight="1" x14ac:dyDescent="0.4">
      <c r="D208" s="33"/>
      <c r="E208" s="33"/>
    </row>
    <row r="209" spans="4:5" s="28" customFormat="1" ht="13.5" customHeight="1" x14ac:dyDescent="0.4">
      <c r="D209" s="33"/>
      <c r="E209" s="33"/>
    </row>
    <row r="210" spans="4:5" s="28" customFormat="1" ht="13.5" customHeight="1" x14ac:dyDescent="0.4">
      <c r="D210" s="33"/>
      <c r="E210" s="33"/>
    </row>
    <row r="211" spans="4:5" s="28" customFormat="1" ht="13.5" customHeight="1" x14ac:dyDescent="0.4">
      <c r="D211" s="33"/>
      <c r="E211" s="33"/>
    </row>
    <row r="212" spans="4:5" s="28" customFormat="1" ht="13.5" customHeight="1" x14ac:dyDescent="0.4">
      <c r="D212" s="33"/>
      <c r="E212" s="33"/>
    </row>
    <row r="213" spans="4:5" s="28" customFormat="1" ht="13.5" customHeight="1" x14ac:dyDescent="0.4">
      <c r="D213" s="33"/>
      <c r="E213" s="33"/>
    </row>
    <row r="214" spans="4:5" s="28" customFormat="1" ht="13.5" customHeight="1" x14ac:dyDescent="0.4">
      <c r="D214" s="33"/>
      <c r="E214" s="33"/>
    </row>
    <row r="215" spans="4:5" s="28" customFormat="1" ht="13.5" customHeight="1" x14ac:dyDescent="0.4">
      <c r="D215" s="33"/>
      <c r="E215" s="33"/>
    </row>
    <row r="216" spans="4:5" s="28" customFormat="1" ht="13.5" customHeight="1" x14ac:dyDescent="0.4">
      <c r="D216" s="33"/>
      <c r="E216" s="33"/>
    </row>
    <row r="217" spans="4:5" s="28" customFormat="1" ht="13.5" customHeight="1" x14ac:dyDescent="0.4">
      <c r="D217" s="33"/>
      <c r="E217" s="33"/>
    </row>
    <row r="218" spans="4:5" s="28" customFormat="1" ht="13.5" customHeight="1" x14ac:dyDescent="0.4">
      <c r="D218" s="33"/>
      <c r="E218" s="33"/>
    </row>
    <row r="219" spans="4:5" s="28" customFormat="1" ht="13.5" customHeight="1" x14ac:dyDescent="0.4">
      <c r="D219" s="33"/>
      <c r="E219" s="33"/>
    </row>
    <row r="220" spans="4:5" s="28" customFormat="1" ht="13.5" customHeight="1" x14ac:dyDescent="0.4">
      <c r="D220" s="33"/>
      <c r="E220" s="33"/>
    </row>
    <row r="221" spans="4:5" s="28" customFormat="1" ht="13.5" customHeight="1" x14ac:dyDescent="0.4">
      <c r="D221" s="33"/>
      <c r="E221" s="33"/>
    </row>
    <row r="222" spans="4:5" s="28" customFormat="1" ht="13.5" customHeight="1" x14ac:dyDescent="0.4">
      <c r="D222" s="33"/>
      <c r="E222" s="33"/>
    </row>
    <row r="223" spans="4:5" s="28" customFormat="1" ht="13.5" customHeight="1" x14ac:dyDescent="0.4">
      <c r="D223" s="33"/>
      <c r="E223" s="33"/>
    </row>
    <row r="224" spans="4:5" s="28" customFormat="1" ht="13.5" customHeight="1" x14ac:dyDescent="0.4">
      <c r="D224" s="33"/>
      <c r="E224" s="33"/>
    </row>
    <row r="225" spans="4:5" s="28" customFormat="1" ht="13.5" customHeight="1" x14ac:dyDescent="0.4">
      <c r="D225" s="33"/>
      <c r="E225" s="33"/>
    </row>
    <row r="226" spans="4:5" s="28" customFormat="1" ht="13.5" customHeight="1" x14ac:dyDescent="0.4">
      <c r="D226" s="33"/>
      <c r="E226" s="33"/>
    </row>
    <row r="227" spans="4:5" s="28" customFormat="1" ht="13.5" customHeight="1" x14ac:dyDescent="0.4">
      <c r="D227" s="33"/>
      <c r="E227" s="33"/>
    </row>
    <row r="228" spans="4:5" s="28" customFormat="1" ht="13.5" customHeight="1" x14ac:dyDescent="0.4">
      <c r="D228" s="33"/>
      <c r="E228" s="33"/>
    </row>
    <row r="229" spans="4:5" s="28" customFormat="1" ht="13.5" customHeight="1" x14ac:dyDescent="0.4">
      <c r="D229" s="33"/>
      <c r="E229" s="33"/>
    </row>
    <row r="230" spans="4:5" s="28" customFormat="1" ht="13.5" customHeight="1" x14ac:dyDescent="0.4">
      <c r="D230" s="33"/>
      <c r="E230" s="33"/>
    </row>
  </sheetData>
  <sheetProtection algorithmName="SHA-512" hashValue="BHp6Wgj6TuQo2Pzu5KcxUm+Q5uBTdr0qsb7P2t3tFOqMqhfUiCPiCmBAzJ0d0OjTaxh3oS/+d07v071ygsKqEA==" saltValue="lSAyAK1gXBjMuyXPkpbQ1Q==" spinCount="100000" sheet="1" objects="1" scenarios="1" selectLockedCells="1"/>
  <mergeCells count="47">
    <mergeCell ref="AC6:AD7"/>
    <mergeCell ref="Z1:AB2"/>
    <mergeCell ref="D6:D7"/>
    <mergeCell ref="F6:I7"/>
    <mergeCell ref="K6:L7"/>
    <mergeCell ref="M6:N7"/>
    <mergeCell ref="O6:O7"/>
    <mergeCell ref="P6:Q7"/>
    <mergeCell ref="R6:R7"/>
    <mergeCell ref="S6:T7"/>
    <mergeCell ref="U6:U7"/>
    <mergeCell ref="V6:W7"/>
    <mergeCell ref="X6:X7"/>
    <mergeCell ref="Y6:Z7"/>
    <mergeCell ref="AA6:AA7"/>
    <mergeCell ref="AB6:AB7"/>
    <mergeCell ref="AN6:AN7"/>
    <mergeCell ref="AO6:AP7"/>
    <mergeCell ref="AQ6:AR7"/>
    <mergeCell ref="D8:D9"/>
    <mergeCell ref="F8:I9"/>
    <mergeCell ref="K8:M9"/>
    <mergeCell ref="N8:P9"/>
    <mergeCell ref="Q8:S9"/>
    <mergeCell ref="T8:V9"/>
    <mergeCell ref="W8:Y9"/>
    <mergeCell ref="AE6:AE7"/>
    <mergeCell ref="AF6:AG7"/>
    <mergeCell ref="AH6:AH7"/>
    <mergeCell ref="AI6:AJ7"/>
    <mergeCell ref="AK6:AK7"/>
    <mergeCell ref="AL6:AM7"/>
    <mergeCell ref="C64:G64"/>
    <mergeCell ref="C66:G66"/>
    <mergeCell ref="AS70:AT70"/>
    <mergeCell ref="AP8:AR9"/>
    <mergeCell ref="D10:D31"/>
    <mergeCell ref="F10:I31"/>
    <mergeCell ref="D32:D61"/>
    <mergeCell ref="F32:I61"/>
    <mergeCell ref="C63:G63"/>
    <mergeCell ref="Z8:AA9"/>
    <mergeCell ref="AB8:AC9"/>
    <mergeCell ref="AD8:AF9"/>
    <mergeCell ref="AG8:AI9"/>
    <mergeCell ref="AJ8:AL9"/>
    <mergeCell ref="AM8:AO9"/>
  </mergeCells>
  <phoneticPr fontId="1"/>
  <printOptions horizontalCentered="1"/>
  <pageMargins left="0.11811023622047245" right="0.11811023622047245" top="0.35433070866141736" bottom="0.35433070866141736" header="0.31496062992125984" footer="0.31496062992125984"/>
  <pageSetup paperSize="9" scale="9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4517-255B-42A8-AAC6-28B187325BD2}">
  <sheetPr>
    <tabColor rgb="FFFFFFCC"/>
    <pageSetUpPr fitToPage="1"/>
  </sheetPr>
  <dimension ref="A1:BS364"/>
  <sheetViews>
    <sheetView showGridLines="0" showRowColHeaders="0" view="pageBreakPreview" zoomScaleNormal="120" zoomScaleSheetLayoutView="100" workbookViewId="0">
      <extLst>
        <ext xmlns:xlsdti="http://schemas.microsoft.com/office/spreadsheetml/2023/showDataTypeIcons" uri="{77bfe23e-c014-4d31-8a63-9c772dbf06b6}">
          <xlsdti:showDataTypeIcons visible="0"/>
        </ext>
      </extLst>
    </sheetView>
  </sheetViews>
  <sheetFormatPr defaultColWidth="2.5" defaultRowHeight="15" customHeight="1" x14ac:dyDescent="0.4"/>
  <cols>
    <col min="1" max="1" width="2.375" style="25" customWidth="1"/>
    <col min="2" max="2" width="0.25" style="25" customWidth="1"/>
    <col min="3" max="3" width="2.25" style="25" customWidth="1"/>
    <col min="4" max="4" width="2.375" style="25" customWidth="1"/>
    <col min="5" max="5" width="0.5" style="25" customWidth="1"/>
    <col min="6" max="6" width="0.625" style="25" customWidth="1"/>
    <col min="7" max="7" width="1.25" style="25" customWidth="1"/>
    <col min="8" max="8" width="1" style="25" customWidth="1"/>
    <col min="9" max="9" width="0.25" style="25" customWidth="1"/>
    <col min="10" max="10" width="1.25" style="25" customWidth="1"/>
    <col min="11" max="11" width="1.875" style="25" customWidth="1"/>
    <col min="12" max="12" width="0.625" style="25" customWidth="1"/>
    <col min="13" max="13" width="1.25" style="25" customWidth="1"/>
    <col min="14" max="16" width="0.625" style="25" customWidth="1"/>
    <col min="17" max="17" width="1.875" style="25" customWidth="1"/>
    <col min="18" max="18" width="2.5" style="25" customWidth="1"/>
    <col min="19" max="21" width="1.25" style="25" customWidth="1"/>
    <col min="22" max="24" width="0.625" style="25" customWidth="1"/>
    <col min="25" max="25" width="1.875" style="25" customWidth="1"/>
    <col min="26" max="28" width="1.25" style="25" customWidth="1"/>
    <col min="29" max="30" width="0.625" style="25" customWidth="1"/>
    <col min="31" max="34" width="1.25" style="25" customWidth="1"/>
    <col min="35" max="36" width="2.5" style="25" customWidth="1"/>
    <col min="37" max="37" width="1.25" style="25" customWidth="1"/>
    <col min="38" max="38" width="0.25" style="25" customWidth="1"/>
    <col min="39" max="39" width="1" style="25" customWidth="1"/>
    <col min="40" max="40" width="2.5" style="25" customWidth="1"/>
    <col min="41" max="42" width="1.25" style="25" customWidth="1"/>
    <col min="43" max="43" width="2.25" style="25" customWidth="1"/>
    <col min="44" max="44" width="0.25" style="25" customWidth="1"/>
    <col min="45" max="48" width="1.25" style="25" customWidth="1"/>
    <col min="49" max="50" width="2.5" style="25" customWidth="1"/>
    <col min="51" max="70" width="1.25" style="25" customWidth="1"/>
    <col min="71" max="71" width="2.5" style="25" customWidth="1"/>
    <col min="72" max="16384" width="2.5" style="25"/>
  </cols>
  <sheetData>
    <row r="1" spans="1:71" s="28" customFormat="1" ht="15" customHeight="1" x14ac:dyDescent="0.4">
      <c r="A1" s="25"/>
      <c r="B1" s="26" t="s">
        <v>172</v>
      </c>
      <c r="C1" s="26"/>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7" t="s">
        <v>62</v>
      </c>
    </row>
    <row r="2" spans="1:71" s="28" customFormat="1" ht="6.75" customHeight="1" x14ac:dyDescent="0.4"/>
    <row r="3" spans="1:71" s="28" customFormat="1" ht="15" customHeight="1" x14ac:dyDescent="0.4"/>
    <row r="4" spans="1:71" s="28" customFormat="1" ht="15" customHeight="1" x14ac:dyDescent="0.4"/>
    <row r="5" spans="1:71" s="28" customFormat="1" ht="15" customHeight="1" x14ac:dyDescent="0.4">
      <c r="A5" s="30"/>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row>
    <row r="6" spans="1:71" s="28" customFormat="1" ht="15" customHeight="1" x14ac:dyDescent="0.4">
      <c r="A6" s="25"/>
      <c r="B6" s="25"/>
      <c r="C6" s="25"/>
      <c r="D6" s="31"/>
      <c r="E6" s="31"/>
      <c r="F6" s="31"/>
      <c r="G6" s="31"/>
      <c r="H6" s="31"/>
      <c r="I6" s="31"/>
      <c r="J6" s="31"/>
      <c r="K6" s="31"/>
      <c r="L6" s="31"/>
      <c r="M6" s="31"/>
      <c r="N6" s="31"/>
      <c r="O6" s="31"/>
      <c r="P6" s="31"/>
      <c r="Q6" s="31"/>
      <c r="R6" s="31"/>
      <c r="S6" s="31"/>
      <c r="T6" s="31"/>
      <c r="U6" s="31"/>
      <c r="V6" s="31"/>
      <c r="W6" s="31"/>
      <c r="X6" s="31"/>
      <c r="Y6" s="31"/>
      <c r="Z6" s="554" t="s">
        <v>173</v>
      </c>
      <c r="AA6" s="554"/>
      <c r="AB6" s="554"/>
      <c r="AC6" s="554"/>
      <c r="AD6" s="554"/>
      <c r="AE6" s="554"/>
      <c r="AF6" s="554"/>
      <c r="AG6" s="554"/>
      <c r="AH6" s="554"/>
      <c r="AI6" s="554"/>
      <c r="AJ6" s="554"/>
      <c r="AK6" s="554"/>
      <c r="AL6" s="554"/>
      <c r="AM6" s="554"/>
      <c r="AN6" s="554"/>
      <c r="AO6" s="554"/>
      <c r="AP6" s="554"/>
      <c r="AQ6" s="554"/>
      <c r="AR6" s="554"/>
      <c r="AS6" s="554"/>
      <c r="AT6" s="554"/>
      <c r="AU6" s="554"/>
      <c r="AV6" s="554"/>
      <c r="AW6" s="554"/>
      <c r="AX6" s="31"/>
      <c r="AY6" s="31"/>
      <c r="AZ6" s="31"/>
      <c r="BA6" s="31"/>
      <c r="BB6" s="31"/>
      <c r="BC6" s="31"/>
      <c r="BD6" s="31"/>
      <c r="BE6" s="31"/>
      <c r="BF6" s="31"/>
      <c r="BG6" s="31"/>
      <c r="BH6" s="31"/>
      <c r="BI6" s="31"/>
      <c r="BJ6" s="31"/>
      <c r="BK6" s="31"/>
      <c r="BL6" s="31"/>
      <c r="BM6" s="31"/>
      <c r="BN6" s="31"/>
      <c r="BO6" s="31"/>
      <c r="BP6" s="31"/>
      <c r="BQ6" s="25"/>
      <c r="BR6" s="25"/>
      <c r="BS6" s="25"/>
    </row>
    <row r="7" spans="1:71" s="28" customFormat="1" ht="15" customHeight="1" x14ac:dyDescent="0.4">
      <c r="A7" s="32"/>
      <c r="B7" s="32"/>
      <c r="C7" s="32"/>
      <c r="D7" s="32"/>
      <c r="E7" s="32"/>
      <c r="F7" s="32"/>
      <c r="G7" s="32"/>
      <c r="H7" s="32"/>
      <c r="I7" s="32"/>
      <c r="J7" s="32"/>
      <c r="K7" s="32"/>
      <c r="L7" s="32"/>
      <c r="M7" s="32"/>
      <c r="N7" s="32"/>
      <c r="O7" s="32"/>
      <c r="P7" s="32"/>
      <c r="Q7" s="32"/>
      <c r="R7" s="32"/>
      <c r="S7" s="32"/>
      <c r="T7" s="32"/>
      <c r="U7" s="32"/>
      <c r="V7" s="32"/>
      <c r="W7" s="32"/>
      <c r="X7" s="32"/>
      <c r="Y7" s="32"/>
      <c r="Z7" s="554"/>
      <c r="AA7" s="554"/>
      <c r="AB7" s="554"/>
      <c r="AC7" s="554"/>
      <c r="AD7" s="554"/>
      <c r="AE7" s="554"/>
      <c r="AF7" s="554"/>
      <c r="AG7" s="554"/>
      <c r="AH7" s="554"/>
      <c r="AI7" s="554"/>
      <c r="AJ7" s="554"/>
      <c r="AK7" s="554"/>
      <c r="AL7" s="554"/>
      <c r="AM7" s="554"/>
      <c r="AN7" s="554"/>
      <c r="AO7" s="554"/>
      <c r="AP7" s="554"/>
      <c r="AQ7" s="554"/>
      <c r="AR7" s="554"/>
      <c r="AS7" s="554"/>
      <c r="AT7" s="554"/>
      <c r="AU7" s="554"/>
      <c r="AV7" s="554"/>
      <c r="AW7" s="554"/>
      <c r="AX7" s="32"/>
      <c r="AY7" s="32"/>
      <c r="AZ7" s="32"/>
      <c r="BA7" s="32"/>
      <c r="BB7" s="32"/>
      <c r="BC7" s="32"/>
      <c r="BD7" s="32"/>
      <c r="BE7" s="32"/>
      <c r="BF7" s="32"/>
      <c r="BG7" s="32"/>
      <c r="BH7" s="32"/>
      <c r="BI7" s="32"/>
      <c r="BJ7" s="32"/>
      <c r="BK7" s="32"/>
      <c r="BL7" s="32"/>
      <c r="BM7" s="32"/>
      <c r="BN7" s="32"/>
      <c r="BO7" s="32"/>
      <c r="BP7" s="32"/>
      <c r="BQ7" s="32"/>
      <c r="BR7" s="32"/>
      <c r="BS7" s="32"/>
    </row>
    <row r="8" spans="1:71" s="28" customFormat="1" ht="15" customHeight="1" x14ac:dyDescent="0.4">
      <c r="C8" s="28" t="s">
        <v>286</v>
      </c>
      <c r="AY8" s="29" t="s">
        <v>101</v>
      </c>
      <c r="AZ8" s="463" t="str">
        <f>IF(データ入力!O2="","",データ入力!O2)</f>
        <v/>
      </c>
      <c r="BA8" s="463"/>
      <c r="BB8" s="463"/>
      <c r="BC8" s="455" t="s">
        <v>94</v>
      </c>
      <c r="BD8" s="455"/>
      <c r="BE8" s="463" t="str">
        <f>IF(データ入力!P2="","",データ入力!P2)</f>
        <v/>
      </c>
      <c r="BF8" s="463"/>
      <c r="BG8" s="463"/>
      <c r="BH8" s="455" t="s">
        <v>97</v>
      </c>
      <c r="BI8" s="455"/>
      <c r="BJ8" s="463" t="str">
        <f>IF(データ入力!Q2="","",データ入力!Q2)</f>
        <v/>
      </c>
      <c r="BK8" s="463"/>
      <c r="BL8" s="463"/>
      <c r="BM8" s="455" t="s">
        <v>96</v>
      </c>
      <c r="BN8" s="455"/>
      <c r="BO8" s="28" t="s">
        <v>174</v>
      </c>
      <c r="BP8" s="29"/>
      <c r="BQ8" s="33"/>
      <c r="BR8" s="33"/>
    </row>
    <row r="9" spans="1:71" s="28" customFormat="1" ht="15" customHeight="1" x14ac:dyDescent="0.4"/>
    <row r="10" spans="1:71" s="28" customFormat="1" ht="15" customHeight="1" x14ac:dyDescent="0.4">
      <c r="B10" s="555" t="s">
        <v>176</v>
      </c>
      <c r="C10" s="556"/>
      <c r="D10" s="556"/>
      <c r="E10" s="556"/>
      <c r="F10" s="556"/>
      <c r="G10" s="556"/>
      <c r="H10" s="556"/>
      <c r="I10" s="557"/>
      <c r="J10" s="558" t="str">
        <f>IF(データ入力!E4="","",データ入力!E4)</f>
        <v/>
      </c>
      <c r="K10" s="559"/>
      <c r="L10" s="559"/>
      <c r="M10" s="559"/>
      <c r="N10" s="559"/>
      <c r="O10" s="559"/>
      <c r="P10" s="559"/>
      <c r="Q10" s="559"/>
      <c r="R10" s="559"/>
      <c r="S10" s="559"/>
      <c r="T10" s="559"/>
      <c r="U10" s="559"/>
      <c r="V10" s="559"/>
      <c r="W10" s="559"/>
      <c r="X10" s="559"/>
      <c r="Y10" s="559"/>
      <c r="Z10" s="559"/>
      <c r="AA10" s="559"/>
      <c r="AB10" s="559"/>
      <c r="AC10" s="559"/>
      <c r="AD10" s="559"/>
      <c r="AE10" s="559"/>
      <c r="AF10" s="560"/>
      <c r="AG10" s="561" t="s">
        <v>68</v>
      </c>
      <c r="AH10" s="562"/>
      <c r="AI10" s="562"/>
      <c r="AJ10" s="562"/>
      <c r="AK10" s="563"/>
      <c r="AL10" s="104"/>
      <c r="AM10" s="41"/>
      <c r="AN10" s="564" t="str">
        <f>IF(データ入力!E7="","昭・平・令",データ入力!N7)</f>
        <v>昭・平・令</v>
      </c>
      <c r="AO10" s="564"/>
      <c r="AP10" s="564"/>
      <c r="AQ10" s="564"/>
      <c r="AR10" s="564"/>
      <c r="AS10" s="564"/>
      <c r="AT10" s="41"/>
      <c r="AU10" s="41"/>
      <c r="AV10" s="564" t="str">
        <f>IF(データ入力!E7="","",データ入力!O7)</f>
        <v/>
      </c>
      <c r="AW10" s="564"/>
      <c r="AX10" s="524" t="s">
        <v>94</v>
      </c>
      <c r="AY10" s="564" t="str">
        <f>IF(データ入力!E7="","",データ入力!P7)</f>
        <v/>
      </c>
      <c r="AZ10" s="564"/>
      <c r="BA10" s="564"/>
      <c r="BB10" s="524" t="s">
        <v>95</v>
      </c>
      <c r="BC10" s="524"/>
      <c r="BD10" s="564" t="str">
        <f>IF(データ入力!E7="","",データ入力!Q7)</f>
        <v/>
      </c>
      <c r="BE10" s="564"/>
      <c r="BF10" s="564"/>
      <c r="BG10" s="524" t="s">
        <v>96</v>
      </c>
      <c r="BH10" s="524"/>
      <c r="BI10" s="570" t="s">
        <v>182</v>
      </c>
      <c r="BJ10" s="571"/>
      <c r="BK10" s="523" t="s">
        <v>178</v>
      </c>
      <c r="BL10" s="524"/>
      <c r="BM10" s="524"/>
      <c r="BN10" s="573" t="str">
        <f ca="1">IF(データ入力!E8="","",データ入力!E8)</f>
        <v/>
      </c>
      <c r="BO10" s="573"/>
      <c r="BP10" s="524" t="s">
        <v>179</v>
      </c>
      <c r="BQ10" s="524"/>
      <c r="BR10" s="575"/>
    </row>
    <row r="11" spans="1:71" s="28" customFormat="1" ht="15" customHeight="1" x14ac:dyDescent="0.4">
      <c r="B11" s="577" t="s">
        <v>0</v>
      </c>
      <c r="C11" s="578"/>
      <c r="D11" s="578"/>
      <c r="E11" s="578"/>
      <c r="F11" s="578"/>
      <c r="G11" s="578"/>
      <c r="H11" s="578"/>
      <c r="I11" s="579"/>
      <c r="J11" s="491" t="str">
        <f>IF(データ入力!E3="","",データ入力!E3)</f>
        <v/>
      </c>
      <c r="K11" s="492"/>
      <c r="L11" s="492"/>
      <c r="M11" s="492"/>
      <c r="N11" s="492"/>
      <c r="O11" s="492"/>
      <c r="P11" s="492"/>
      <c r="Q11" s="492"/>
      <c r="R11" s="492"/>
      <c r="S11" s="492"/>
      <c r="T11" s="492"/>
      <c r="U11" s="492"/>
      <c r="V11" s="492"/>
      <c r="W11" s="492"/>
      <c r="X11" s="492"/>
      <c r="Y11" s="492"/>
      <c r="Z11" s="492"/>
      <c r="AA11" s="492"/>
      <c r="AB11" s="492"/>
      <c r="AC11" s="492"/>
      <c r="AD11" s="492"/>
      <c r="AE11" s="492"/>
      <c r="AF11" s="583"/>
      <c r="AG11" s="585" t="str">
        <f>IF(データ入力!E6="","男・女",データ入力!E6)</f>
        <v>男・女</v>
      </c>
      <c r="AH11" s="426"/>
      <c r="AI11" s="426"/>
      <c r="AJ11" s="426"/>
      <c r="AK11" s="586"/>
      <c r="AL11" s="53"/>
      <c r="AM11" s="51"/>
      <c r="AN11" s="425"/>
      <c r="AO11" s="425"/>
      <c r="AP11" s="425"/>
      <c r="AQ11" s="425"/>
      <c r="AR11" s="425"/>
      <c r="AS11" s="425"/>
      <c r="AT11" s="51"/>
      <c r="AU11" s="51"/>
      <c r="AV11" s="425"/>
      <c r="AW11" s="425"/>
      <c r="AX11" s="435"/>
      <c r="AY11" s="425"/>
      <c r="AZ11" s="425"/>
      <c r="BA11" s="425"/>
      <c r="BB11" s="435"/>
      <c r="BC11" s="435"/>
      <c r="BD11" s="425"/>
      <c r="BE11" s="425"/>
      <c r="BF11" s="425"/>
      <c r="BG11" s="435"/>
      <c r="BH11" s="435"/>
      <c r="BI11" s="441"/>
      <c r="BJ11" s="572"/>
      <c r="BK11" s="442"/>
      <c r="BL11" s="435"/>
      <c r="BM11" s="435"/>
      <c r="BN11" s="574"/>
      <c r="BO11" s="574"/>
      <c r="BP11" s="435"/>
      <c r="BQ11" s="435"/>
      <c r="BR11" s="576"/>
    </row>
    <row r="12" spans="1:71" s="28" customFormat="1" ht="15" customHeight="1" x14ac:dyDescent="0.4">
      <c r="B12" s="577"/>
      <c r="C12" s="578"/>
      <c r="D12" s="578"/>
      <c r="E12" s="578"/>
      <c r="F12" s="578"/>
      <c r="G12" s="578"/>
      <c r="H12" s="578"/>
      <c r="I12" s="579"/>
      <c r="J12" s="491"/>
      <c r="K12" s="492"/>
      <c r="L12" s="492"/>
      <c r="M12" s="492"/>
      <c r="N12" s="492"/>
      <c r="O12" s="492"/>
      <c r="P12" s="492"/>
      <c r="Q12" s="492"/>
      <c r="R12" s="492"/>
      <c r="S12" s="492"/>
      <c r="T12" s="492"/>
      <c r="U12" s="492"/>
      <c r="V12" s="492"/>
      <c r="W12" s="492"/>
      <c r="X12" s="492"/>
      <c r="Y12" s="492"/>
      <c r="Z12" s="492"/>
      <c r="AA12" s="492"/>
      <c r="AB12" s="492"/>
      <c r="AC12" s="492"/>
      <c r="AD12" s="492"/>
      <c r="AE12" s="492"/>
      <c r="AF12" s="583"/>
      <c r="AG12" s="587"/>
      <c r="AH12" s="455"/>
      <c r="AI12" s="455"/>
      <c r="AJ12" s="455"/>
      <c r="AK12" s="588"/>
      <c r="AL12" s="48"/>
      <c r="AM12" s="589" t="s">
        <v>275</v>
      </c>
      <c r="AN12" s="589"/>
      <c r="AO12" s="589"/>
      <c r="AP12" s="589"/>
      <c r="AQ12" s="589"/>
      <c r="AR12" s="589"/>
      <c r="AS12" s="590" t="str">
        <f>IF(データ入力!E11="","",データ入力!E11)</f>
        <v/>
      </c>
      <c r="AT12" s="590"/>
      <c r="AU12" s="590"/>
      <c r="AV12" s="590"/>
      <c r="AW12" s="590"/>
      <c r="AX12" s="590"/>
      <c r="AY12" s="590"/>
      <c r="AZ12" s="590"/>
      <c r="BA12" s="590"/>
      <c r="BB12" s="590"/>
      <c r="BC12" s="590"/>
      <c r="BD12" s="590"/>
      <c r="BE12" s="590"/>
      <c r="BF12" s="590"/>
      <c r="BG12" s="590"/>
      <c r="BH12" s="590"/>
      <c r="BI12" s="590"/>
      <c r="BJ12" s="590"/>
      <c r="BK12" s="590"/>
      <c r="BL12" s="590"/>
      <c r="BM12" s="590"/>
      <c r="BN12" s="590"/>
      <c r="BO12" s="590"/>
      <c r="BP12" s="590"/>
      <c r="BR12" s="49"/>
    </row>
    <row r="13" spans="1:71" s="28" customFormat="1" ht="15" customHeight="1" x14ac:dyDescent="0.4">
      <c r="B13" s="580"/>
      <c r="C13" s="581"/>
      <c r="D13" s="581"/>
      <c r="E13" s="581"/>
      <c r="F13" s="581"/>
      <c r="G13" s="581"/>
      <c r="H13" s="581"/>
      <c r="I13" s="582"/>
      <c r="J13" s="493"/>
      <c r="K13" s="494"/>
      <c r="L13" s="494"/>
      <c r="M13" s="494"/>
      <c r="N13" s="494"/>
      <c r="O13" s="494"/>
      <c r="P13" s="494"/>
      <c r="Q13" s="494"/>
      <c r="R13" s="494"/>
      <c r="S13" s="494"/>
      <c r="T13" s="494"/>
      <c r="U13" s="494"/>
      <c r="V13" s="494"/>
      <c r="W13" s="494"/>
      <c r="X13" s="494"/>
      <c r="Y13" s="494"/>
      <c r="Z13" s="494"/>
      <c r="AA13" s="494"/>
      <c r="AB13" s="494"/>
      <c r="AC13" s="494"/>
      <c r="AD13" s="494"/>
      <c r="AE13" s="494"/>
      <c r="AF13" s="584"/>
      <c r="AG13" s="442"/>
      <c r="AH13" s="435"/>
      <c r="AI13" s="435"/>
      <c r="AJ13" s="435"/>
      <c r="AK13" s="526"/>
      <c r="AL13" s="48"/>
      <c r="AM13" s="565" t="s">
        <v>276</v>
      </c>
      <c r="AN13" s="565"/>
      <c r="AO13" s="565"/>
      <c r="AP13" s="565"/>
      <c r="AQ13" s="565"/>
      <c r="AR13" s="565"/>
      <c r="AS13" s="590"/>
      <c r="AT13" s="590"/>
      <c r="AU13" s="590"/>
      <c r="AV13" s="590"/>
      <c r="AW13" s="590"/>
      <c r="AX13" s="590"/>
      <c r="AY13" s="590"/>
      <c r="AZ13" s="590"/>
      <c r="BA13" s="590"/>
      <c r="BB13" s="590"/>
      <c r="BC13" s="590"/>
      <c r="BD13" s="590"/>
      <c r="BE13" s="590"/>
      <c r="BF13" s="590"/>
      <c r="BG13" s="590"/>
      <c r="BH13" s="590"/>
      <c r="BI13" s="590"/>
      <c r="BJ13" s="590"/>
      <c r="BK13" s="590"/>
      <c r="BL13" s="590"/>
      <c r="BM13" s="590"/>
      <c r="BN13" s="590"/>
      <c r="BO13" s="590"/>
      <c r="BP13" s="590"/>
      <c r="BR13" s="49"/>
    </row>
    <row r="14" spans="1:71" s="28" customFormat="1" ht="15" customHeight="1" x14ac:dyDescent="0.4">
      <c r="B14" s="63" t="s">
        <v>177</v>
      </c>
      <c r="C14" s="59"/>
      <c r="D14" s="59"/>
      <c r="E14" s="566" t="str">
        <f>IF(データ入力!I5="","",データ入力!I5)</f>
        <v/>
      </c>
      <c r="F14" s="566"/>
      <c r="G14" s="566"/>
      <c r="H14" s="566"/>
      <c r="I14" s="566"/>
      <c r="J14" s="566"/>
      <c r="K14" s="566"/>
      <c r="L14" s="566"/>
      <c r="M14" s="566"/>
      <c r="N14" s="566"/>
      <c r="O14" s="566"/>
      <c r="P14" s="566"/>
      <c r="Q14" s="566"/>
      <c r="R14" s="566"/>
      <c r="S14" s="566"/>
      <c r="T14" s="566"/>
      <c r="U14" s="566"/>
      <c r="V14" s="566"/>
      <c r="W14" s="566"/>
      <c r="X14" s="566"/>
      <c r="Y14" s="566"/>
      <c r="Z14" s="566"/>
      <c r="AA14" s="566"/>
      <c r="AB14" s="566"/>
      <c r="AC14" s="566"/>
      <c r="AD14" s="566"/>
      <c r="AE14" s="566"/>
      <c r="AF14" s="566"/>
      <c r="AG14" s="566"/>
      <c r="AH14" s="566"/>
      <c r="AI14" s="566"/>
      <c r="AJ14" s="566"/>
      <c r="AK14" s="64"/>
      <c r="AL14" s="96"/>
      <c r="AS14" s="590"/>
      <c r="AT14" s="590"/>
      <c r="AU14" s="590"/>
      <c r="AV14" s="590"/>
      <c r="AW14" s="590"/>
      <c r="AX14" s="590"/>
      <c r="AY14" s="590"/>
      <c r="AZ14" s="590"/>
      <c r="BA14" s="590"/>
      <c r="BB14" s="590"/>
      <c r="BC14" s="590"/>
      <c r="BD14" s="590"/>
      <c r="BE14" s="590"/>
      <c r="BF14" s="590"/>
      <c r="BG14" s="590"/>
      <c r="BH14" s="590"/>
      <c r="BI14" s="590"/>
      <c r="BJ14" s="590"/>
      <c r="BK14" s="590"/>
      <c r="BL14" s="590"/>
      <c r="BM14" s="590"/>
      <c r="BN14" s="590"/>
      <c r="BO14" s="590"/>
      <c r="BP14" s="590"/>
      <c r="BR14" s="49"/>
    </row>
    <row r="15" spans="1:71" s="28" customFormat="1" ht="6.75" customHeight="1" x14ac:dyDescent="0.4">
      <c r="B15" s="94"/>
      <c r="E15" s="567"/>
      <c r="F15" s="567"/>
      <c r="G15" s="567"/>
      <c r="H15" s="567"/>
      <c r="I15" s="567"/>
      <c r="J15" s="567"/>
      <c r="K15" s="567"/>
      <c r="L15" s="567"/>
      <c r="M15" s="567"/>
      <c r="N15" s="567"/>
      <c r="O15" s="567"/>
      <c r="P15" s="567"/>
      <c r="Q15" s="567"/>
      <c r="R15" s="567"/>
      <c r="S15" s="567"/>
      <c r="T15" s="567"/>
      <c r="U15" s="567"/>
      <c r="V15" s="567"/>
      <c r="W15" s="567"/>
      <c r="X15" s="567"/>
      <c r="Y15" s="567"/>
      <c r="Z15" s="567"/>
      <c r="AA15" s="567"/>
      <c r="AB15" s="567"/>
      <c r="AC15" s="567"/>
      <c r="AD15" s="567"/>
      <c r="AE15" s="567"/>
      <c r="AF15" s="567"/>
      <c r="AG15" s="567"/>
      <c r="AH15" s="567"/>
      <c r="AI15" s="567"/>
      <c r="AJ15" s="567"/>
      <c r="AK15" s="71"/>
      <c r="AL15" s="96"/>
      <c r="AS15" s="590"/>
      <c r="AT15" s="590"/>
      <c r="AU15" s="590"/>
      <c r="AV15" s="590"/>
      <c r="AW15" s="590"/>
      <c r="AX15" s="590"/>
      <c r="AY15" s="590"/>
      <c r="AZ15" s="590"/>
      <c r="BA15" s="590"/>
      <c r="BB15" s="590"/>
      <c r="BC15" s="590"/>
      <c r="BD15" s="590"/>
      <c r="BE15" s="590"/>
      <c r="BF15" s="590"/>
      <c r="BG15" s="590"/>
      <c r="BH15" s="590"/>
      <c r="BI15" s="590"/>
      <c r="BJ15" s="590"/>
      <c r="BK15" s="590"/>
      <c r="BL15" s="590"/>
      <c r="BM15" s="590"/>
      <c r="BN15" s="590"/>
      <c r="BO15" s="590"/>
      <c r="BP15" s="590"/>
      <c r="BR15" s="49"/>
    </row>
    <row r="16" spans="1:71" s="28" customFormat="1" ht="15" customHeight="1" x14ac:dyDescent="0.4">
      <c r="B16" s="95"/>
      <c r="C16" s="81"/>
      <c r="D16" s="81"/>
      <c r="E16" s="568"/>
      <c r="F16" s="568"/>
      <c r="G16" s="568"/>
      <c r="H16" s="568"/>
      <c r="I16" s="568"/>
      <c r="J16" s="568"/>
      <c r="K16" s="568"/>
      <c r="L16" s="568"/>
      <c r="M16" s="568"/>
      <c r="N16" s="568"/>
      <c r="O16" s="568"/>
      <c r="P16" s="568"/>
      <c r="Q16" s="568"/>
      <c r="R16" s="568"/>
      <c r="S16" s="568"/>
      <c r="T16" s="568"/>
      <c r="U16" s="568"/>
      <c r="V16" s="568"/>
      <c r="W16" s="568"/>
      <c r="X16" s="568"/>
      <c r="Y16" s="568"/>
      <c r="Z16" s="568"/>
      <c r="AA16" s="568"/>
      <c r="AB16" s="568"/>
      <c r="AC16" s="568"/>
      <c r="AD16" s="568"/>
      <c r="AE16" s="568"/>
      <c r="AF16" s="568"/>
      <c r="AG16" s="568"/>
      <c r="AH16" s="568"/>
      <c r="AI16" s="568"/>
      <c r="AJ16" s="568"/>
      <c r="AK16" s="82"/>
      <c r="AL16" s="97"/>
      <c r="AM16" s="81"/>
      <c r="AN16" s="81"/>
      <c r="AO16" s="81"/>
      <c r="AP16" s="81"/>
      <c r="AQ16" s="81"/>
      <c r="AR16" s="81"/>
      <c r="AS16" s="81"/>
      <c r="AT16" s="81"/>
      <c r="AU16" s="81"/>
      <c r="AV16" s="81"/>
      <c r="AW16" s="81"/>
      <c r="AX16" s="81"/>
      <c r="AY16" s="490" t="s">
        <v>183</v>
      </c>
      <c r="AZ16" s="490"/>
      <c r="BA16" s="81"/>
      <c r="BB16" s="81"/>
      <c r="BC16" s="422" t="str">
        <f>IF(データ入力!E12="","",データ入力!E12)</f>
        <v/>
      </c>
      <c r="BD16" s="422"/>
      <c r="BE16" s="422"/>
      <c r="BF16" s="422"/>
      <c r="BG16" s="29" t="s">
        <v>70</v>
      </c>
      <c r="BH16" s="427" t="str">
        <f>IF(データ入力!F12="","",データ入力!F12)</f>
        <v/>
      </c>
      <c r="BI16" s="427"/>
      <c r="BJ16" s="427"/>
      <c r="BK16" s="427"/>
      <c r="BL16" s="79" t="s">
        <v>73</v>
      </c>
      <c r="BM16" s="569" t="str">
        <f>IF(データ入力!G12="","",データ入力!G12)</f>
        <v/>
      </c>
      <c r="BN16" s="569"/>
      <c r="BO16" s="569"/>
      <c r="BP16" s="569"/>
      <c r="BQ16" s="81"/>
      <c r="BR16" s="85"/>
    </row>
    <row r="17" spans="2:70" s="28" customFormat="1" ht="15" customHeight="1" x14ac:dyDescent="0.4">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8"/>
      <c r="BF17" s="98"/>
      <c r="BG17" s="98"/>
      <c r="BH17" s="98"/>
      <c r="BI17" s="98"/>
      <c r="BJ17" s="98"/>
      <c r="BK17" s="98"/>
      <c r="BL17" s="98"/>
      <c r="BM17" s="98"/>
      <c r="BN17" s="98"/>
      <c r="BO17" s="98"/>
      <c r="BP17" s="98"/>
    </row>
    <row r="18" spans="2:70" s="28" customFormat="1" ht="12.75" customHeight="1" x14ac:dyDescent="0.4">
      <c r="B18" s="591" t="s">
        <v>184</v>
      </c>
      <c r="C18" s="592"/>
      <c r="D18" s="592"/>
      <c r="E18" s="592"/>
      <c r="F18" s="592"/>
      <c r="G18" s="592"/>
      <c r="H18" s="592"/>
      <c r="I18" s="593"/>
      <c r="J18" s="594" t="s">
        <v>169</v>
      </c>
      <c r="K18" s="595"/>
      <c r="L18" s="595"/>
      <c r="M18" s="595"/>
      <c r="N18" s="595"/>
      <c r="O18" s="595"/>
      <c r="P18" s="595"/>
      <c r="Q18" s="595"/>
      <c r="R18" s="595"/>
      <c r="S18" s="595"/>
      <c r="T18" s="595"/>
      <c r="U18" s="595"/>
      <c r="V18" s="595"/>
      <c r="W18" s="595"/>
      <c r="X18" s="595"/>
      <c r="Y18" s="595"/>
      <c r="Z18" s="595"/>
      <c r="AA18" s="595"/>
      <c r="AB18" s="595"/>
      <c r="AC18" s="595"/>
      <c r="AD18" s="595"/>
      <c r="AE18" s="595"/>
      <c r="AF18" s="595"/>
      <c r="AG18" s="595"/>
      <c r="AH18" s="596"/>
      <c r="AI18" s="469" t="s">
        <v>185</v>
      </c>
      <c r="AJ18" s="524"/>
      <c r="AK18" s="525"/>
      <c r="AL18" s="600" t="s">
        <v>184</v>
      </c>
      <c r="AM18" s="592"/>
      <c r="AN18" s="592"/>
      <c r="AO18" s="592"/>
      <c r="AP18" s="592"/>
      <c r="AQ18" s="592"/>
      <c r="AR18" s="593"/>
      <c r="AS18" s="602" t="s">
        <v>170</v>
      </c>
      <c r="AT18" s="603"/>
      <c r="AU18" s="603"/>
      <c r="AV18" s="603"/>
      <c r="AW18" s="603"/>
      <c r="AX18" s="603"/>
      <c r="AY18" s="603"/>
      <c r="AZ18" s="603"/>
      <c r="BA18" s="603"/>
      <c r="BB18" s="603"/>
      <c r="BC18" s="603"/>
      <c r="BD18" s="603"/>
      <c r="BE18" s="603"/>
      <c r="BF18" s="603"/>
      <c r="BG18" s="603"/>
      <c r="BH18" s="603"/>
      <c r="BI18" s="603"/>
      <c r="BJ18" s="603"/>
      <c r="BK18" s="603"/>
      <c r="BL18" s="603"/>
      <c r="BM18" s="603"/>
      <c r="BN18" s="603"/>
      <c r="BO18" s="603"/>
      <c r="BP18" s="603"/>
      <c r="BQ18" s="603"/>
      <c r="BR18" s="604"/>
    </row>
    <row r="19" spans="2:70" s="28" customFormat="1" ht="12.75" customHeight="1" x14ac:dyDescent="0.4">
      <c r="B19" s="580"/>
      <c r="C19" s="581"/>
      <c r="D19" s="581"/>
      <c r="E19" s="581"/>
      <c r="F19" s="581"/>
      <c r="G19" s="581"/>
      <c r="H19" s="581"/>
      <c r="I19" s="582"/>
      <c r="J19" s="597"/>
      <c r="K19" s="598"/>
      <c r="L19" s="598"/>
      <c r="M19" s="598"/>
      <c r="N19" s="598"/>
      <c r="O19" s="598"/>
      <c r="P19" s="598"/>
      <c r="Q19" s="598"/>
      <c r="R19" s="598"/>
      <c r="S19" s="598"/>
      <c r="T19" s="598"/>
      <c r="U19" s="598"/>
      <c r="V19" s="598"/>
      <c r="W19" s="598"/>
      <c r="X19" s="598"/>
      <c r="Y19" s="598"/>
      <c r="Z19" s="598"/>
      <c r="AA19" s="598"/>
      <c r="AB19" s="598"/>
      <c r="AC19" s="598"/>
      <c r="AD19" s="598"/>
      <c r="AE19" s="598"/>
      <c r="AF19" s="598"/>
      <c r="AG19" s="598"/>
      <c r="AH19" s="599"/>
      <c r="AI19" s="442"/>
      <c r="AJ19" s="435"/>
      <c r="AK19" s="526"/>
      <c r="AL19" s="601"/>
      <c r="AM19" s="581"/>
      <c r="AN19" s="581"/>
      <c r="AO19" s="581"/>
      <c r="AP19" s="581"/>
      <c r="AQ19" s="581"/>
      <c r="AR19" s="582"/>
      <c r="AS19" s="605"/>
      <c r="AT19" s="606"/>
      <c r="AU19" s="606"/>
      <c r="AV19" s="606"/>
      <c r="AW19" s="606"/>
      <c r="AX19" s="606"/>
      <c r="AY19" s="606"/>
      <c r="AZ19" s="606"/>
      <c r="BA19" s="606"/>
      <c r="BB19" s="606"/>
      <c r="BC19" s="606"/>
      <c r="BD19" s="606"/>
      <c r="BE19" s="606"/>
      <c r="BF19" s="606"/>
      <c r="BG19" s="606"/>
      <c r="BH19" s="606"/>
      <c r="BI19" s="606"/>
      <c r="BJ19" s="606"/>
      <c r="BK19" s="606"/>
      <c r="BL19" s="606"/>
      <c r="BM19" s="606"/>
      <c r="BN19" s="606"/>
      <c r="BO19" s="606"/>
      <c r="BP19" s="606"/>
      <c r="BQ19" s="606"/>
      <c r="BR19" s="607"/>
    </row>
    <row r="20" spans="2:70" s="28" customFormat="1" ht="12.75" customHeight="1" x14ac:dyDescent="0.4">
      <c r="B20" s="63"/>
      <c r="C20" s="608" t="str">
        <f>IF(履歴入力!E3=""," ・・ ",SUBSTITUTE(TEXT(SUBSTITUTE(TEXT(SUBSTITUTE(TEXT(SUBSTITUTE(TEXT(履歴入力!E3,"[$-ja-JP]gggee年mm月dd日"),"月0","月 "),"[$-ja-JP]gggee年mm月dd日"),"年0","年 "),"[$-ja-JP]gggee年mm月dd日"),"成0","成 "),"[$-ja-JP]gggee年mm月dd日"),"和0","和 "))</f>
        <v> ・・ </v>
      </c>
      <c r="D20" s="608"/>
      <c r="E20" s="608"/>
      <c r="F20" s="608"/>
      <c r="G20" s="608"/>
      <c r="H20" s="608"/>
      <c r="I20" s="64"/>
      <c r="J20" s="59"/>
      <c r="K20" s="527" t="str">
        <f>IF(履歴入力!H3="","",履歴入力!H3&amp;"　"&amp;履歴入力!N3)</f>
        <v/>
      </c>
      <c r="L20" s="527"/>
      <c r="M20" s="527"/>
      <c r="N20" s="527"/>
      <c r="O20" s="527"/>
      <c r="P20" s="527"/>
      <c r="Q20" s="527"/>
      <c r="R20" s="527"/>
      <c r="S20" s="527"/>
      <c r="T20" s="527"/>
      <c r="U20" s="527"/>
      <c r="V20" s="527"/>
      <c r="W20" s="527"/>
      <c r="X20" s="527"/>
      <c r="Y20" s="527"/>
      <c r="Z20" s="527"/>
      <c r="AA20" s="527"/>
      <c r="AB20" s="527"/>
      <c r="AC20" s="527"/>
      <c r="AD20" s="527"/>
      <c r="AE20" s="527"/>
      <c r="AF20" s="527"/>
      <c r="AG20" s="527"/>
      <c r="AH20" s="64"/>
      <c r="AI20" s="429" t="str">
        <f>IF(履歴入力!P3="","昼・夜",履歴入力!P3)</f>
        <v>昼・夜</v>
      </c>
      <c r="AJ20" s="426"/>
      <c r="AK20" s="586"/>
      <c r="AL20" s="99"/>
      <c r="AM20" s="608" t="str">
        <f>IF(履歴入力!V15=""," ・・ ",SUBSTITUTE(TEXT(SUBSTITUTE(TEXT(SUBSTITUTE(TEXT(SUBSTITUTE(TEXT(履歴入力!V15,"[$-ja-JP]gggee年mm月dd日"),"月0","月 "),"[$-ja-JP]gggee年mm月dd日"),"年0","年 "),"[$-ja-JP]gggee年mm月dd日"),"成0","成 "),"[$-ja-JP]gggee年mm月dd日"),"和0","和 ")&amp;CHAR(10)&amp;SUBSTITUTE(TEXT(SUBSTITUTE(TEXT(SUBSTITUTE(TEXT(SUBSTITUTE(TEXT(履歴入力!W15,"[$-ja-JP]gggee年mm月dd日"),"月0","月 "),"[$-ja-JP]gggee年mm月dd日"),"年0","年 "),"[$-ja-JP]gggee年mm月dd日"),"成0","成 "),"[$-ja-JP]gggee年mm月dd日"),"和0","和 "))</f>
        <v> ・・ </v>
      </c>
      <c r="AN20" s="608"/>
      <c r="AO20" s="608"/>
      <c r="AP20" s="608"/>
      <c r="AQ20" s="608"/>
      <c r="AR20" s="59"/>
      <c r="AS20" s="96"/>
      <c r="AT20" s="501" t="str">
        <f>IF(履歴入力!H15="","",履歴入力!H15)</f>
        <v/>
      </c>
      <c r="AU20" s="610"/>
      <c r="AV20" s="610"/>
      <c r="AW20" s="610"/>
      <c r="AX20" s="610"/>
      <c r="AY20" s="610"/>
      <c r="AZ20" s="610"/>
      <c r="BA20" s="610"/>
      <c r="BB20" s="610"/>
      <c r="BC20" s="610"/>
      <c r="BD20" s="610"/>
      <c r="BE20" s="610"/>
      <c r="BF20" s="610"/>
      <c r="BG20" s="610"/>
      <c r="BH20" s="610"/>
      <c r="BI20" s="610"/>
      <c r="BJ20" s="610"/>
      <c r="BK20" s="610"/>
      <c r="BL20" s="610"/>
      <c r="BM20" s="610"/>
      <c r="BN20" s="610"/>
      <c r="BO20" s="610"/>
      <c r="BP20" s="610"/>
      <c r="BQ20" s="610"/>
      <c r="BR20" s="49"/>
    </row>
    <row r="21" spans="2:70" s="28" customFormat="1" ht="12.75" customHeight="1" x14ac:dyDescent="0.4">
      <c r="B21" s="61"/>
      <c r="C21" s="609"/>
      <c r="D21" s="609"/>
      <c r="E21" s="609"/>
      <c r="F21" s="609"/>
      <c r="G21" s="609"/>
      <c r="H21" s="609"/>
      <c r="I21" s="52"/>
      <c r="J21" s="51"/>
      <c r="K21" s="518"/>
      <c r="L21" s="518"/>
      <c r="M21" s="518"/>
      <c r="N21" s="518"/>
      <c r="O21" s="518"/>
      <c r="P21" s="518"/>
      <c r="Q21" s="518"/>
      <c r="R21" s="518"/>
      <c r="S21" s="518"/>
      <c r="T21" s="518"/>
      <c r="U21" s="518"/>
      <c r="V21" s="518"/>
      <c r="W21" s="518"/>
      <c r="X21" s="518"/>
      <c r="Y21" s="518"/>
      <c r="Z21" s="518"/>
      <c r="AA21" s="518"/>
      <c r="AB21" s="518"/>
      <c r="AC21" s="518"/>
      <c r="AD21" s="518"/>
      <c r="AE21" s="518"/>
      <c r="AF21" s="518"/>
      <c r="AG21" s="518"/>
      <c r="AH21" s="52"/>
      <c r="AI21" s="442"/>
      <c r="AJ21" s="435"/>
      <c r="AK21" s="526"/>
      <c r="AL21" s="53"/>
      <c r="AM21" s="609"/>
      <c r="AN21" s="609"/>
      <c r="AO21" s="609"/>
      <c r="AP21" s="609"/>
      <c r="AQ21" s="609"/>
      <c r="AR21" s="51"/>
      <c r="AS21" s="87"/>
      <c r="AT21" s="503" t="str">
        <f>_xlfn.TEXTJOIN("　",TRUE,履歴入力!P15,履歴入力!P16)</f>
        <v/>
      </c>
      <c r="AU21" s="611"/>
      <c r="AV21" s="611"/>
      <c r="AW21" s="611"/>
      <c r="AX21" s="611"/>
      <c r="AY21" s="611"/>
      <c r="AZ21" s="611"/>
      <c r="BA21" s="611"/>
      <c r="BB21" s="611"/>
      <c r="BC21" s="611"/>
      <c r="BD21" s="611"/>
      <c r="BE21" s="611"/>
      <c r="BF21" s="611"/>
      <c r="BG21" s="611"/>
      <c r="BH21" s="611"/>
      <c r="BI21" s="611"/>
      <c r="BJ21" s="611"/>
      <c r="BK21" s="611"/>
      <c r="BL21" s="611"/>
      <c r="BM21" s="611"/>
      <c r="BN21" s="611"/>
      <c r="BO21" s="611"/>
      <c r="BP21" s="611"/>
      <c r="BQ21" s="611"/>
      <c r="BR21" s="55"/>
    </row>
    <row r="22" spans="2:70" s="28" customFormat="1" ht="12.75" customHeight="1" x14ac:dyDescent="0.4">
      <c r="B22" s="63"/>
      <c r="C22" s="608" t="str">
        <f>IF(履歴入力!E4=""," ・・ ",SUBSTITUTE(TEXT(SUBSTITUTE(TEXT(SUBSTITUTE(TEXT(SUBSTITUTE(TEXT(履歴入力!E4,"[$-ja-JP]gggee年mm月dd日"),"月0","月 "),"[$-ja-JP]gggee年mm月dd日"),"年0","年 "),"[$-ja-JP]gggee年mm月dd日"),"成0","成 "),"[$-ja-JP]gggee年mm月dd日"),"和0","和 "))</f>
        <v> ・・ </v>
      </c>
      <c r="D22" s="608"/>
      <c r="E22" s="608"/>
      <c r="F22" s="608"/>
      <c r="G22" s="608"/>
      <c r="H22" s="608"/>
      <c r="I22" s="64"/>
      <c r="J22" s="59"/>
      <c r="K22" s="527" t="str">
        <f>IF(履歴入力!H4="","",履歴入力!H4&amp;"　"&amp;履歴入力!N4)</f>
        <v/>
      </c>
      <c r="L22" s="527"/>
      <c r="M22" s="527"/>
      <c r="N22" s="527"/>
      <c r="O22" s="527"/>
      <c r="P22" s="527"/>
      <c r="Q22" s="527"/>
      <c r="R22" s="527"/>
      <c r="S22" s="527"/>
      <c r="T22" s="527"/>
      <c r="U22" s="527"/>
      <c r="V22" s="527"/>
      <c r="W22" s="527"/>
      <c r="X22" s="527"/>
      <c r="Y22" s="527"/>
      <c r="Z22" s="527"/>
      <c r="AA22" s="527"/>
      <c r="AB22" s="527"/>
      <c r="AC22" s="527"/>
      <c r="AD22" s="527"/>
      <c r="AE22" s="527"/>
      <c r="AF22" s="527"/>
      <c r="AG22" s="527"/>
      <c r="AH22" s="64"/>
      <c r="AI22" s="429" t="str">
        <f>IF(履歴入力!P4="","昼・夜",履歴入力!P4)</f>
        <v>昼・夜</v>
      </c>
      <c r="AJ22" s="426"/>
      <c r="AK22" s="586"/>
      <c r="AL22" s="99"/>
      <c r="AM22" s="608" t="str">
        <f>IF(履歴入力!V17=""," ・・ ",SUBSTITUTE(TEXT(SUBSTITUTE(TEXT(SUBSTITUTE(TEXT(SUBSTITUTE(TEXT(履歴入力!V17,"[$-ja-JP]gggee年mm月dd日"),"月0","月 "),"[$-ja-JP]gggee年mm月dd日"),"年0","年 "),"[$-ja-JP]gggee年mm月dd日"),"成0","成 "),"[$-ja-JP]gggee年mm月dd日"),"和0","和 ")&amp;CHAR(10)&amp;SUBSTITUTE(TEXT(SUBSTITUTE(TEXT(SUBSTITUTE(TEXT(SUBSTITUTE(TEXT(履歴入力!W17,"[$-ja-JP]gggee年mm月dd日"),"月0","月 "),"[$-ja-JP]gggee年mm月dd日"),"年0","年 "),"[$-ja-JP]gggee年mm月dd日"),"成0","成 "),"[$-ja-JP]gggee年mm月dd日"),"和0","和 "))</f>
        <v> ・・ </v>
      </c>
      <c r="AN22" s="608"/>
      <c r="AO22" s="608"/>
      <c r="AP22" s="608"/>
      <c r="AQ22" s="608"/>
      <c r="AR22" s="59"/>
      <c r="AS22" s="96"/>
      <c r="AT22" s="501" t="str">
        <f>IF(履歴入力!H17="","",履歴入力!H17)</f>
        <v/>
      </c>
      <c r="AU22" s="610"/>
      <c r="AV22" s="610"/>
      <c r="AW22" s="610"/>
      <c r="AX22" s="610"/>
      <c r="AY22" s="610"/>
      <c r="AZ22" s="610"/>
      <c r="BA22" s="610"/>
      <c r="BB22" s="610"/>
      <c r="BC22" s="610"/>
      <c r="BD22" s="610"/>
      <c r="BE22" s="610"/>
      <c r="BF22" s="610"/>
      <c r="BG22" s="610"/>
      <c r="BH22" s="610"/>
      <c r="BI22" s="610"/>
      <c r="BJ22" s="610"/>
      <c r="BK22" s="610"/>
      <c r="BL22" s="610"/>
      <c r="BM22" s="610"/>
      <c r="BN22" s="610"/>
      <c r="BO22" s="610"/>
      <c r="BP22" s="610"/>
      <c r="BQ22" s="610"/>
      <c r="BR22" s="49"/>
    </row>
    <row r="23" spans="2:70" s="28" customFormat="1" ht="12.75" customHeight="1" x14ac:dyDescent="0.4">
      <c r="B23" s="61"/>
      <c r="C23" s="609"/>
      <c r="D23" s="609"/>
      <c r="E23" s="609"/>
      <c r="F23" s="609"/>
      <c r="G23" s="609"/>
      <c r="H23" s="609"/>
      <c r="I23" s="52"/>
      <c r="J23" s="51"/>
      <c r="K23" s="518"/>
      <c r="L23" s="518"/>
      <c r="M23" s="518"/>
      <c r="N23" s="518"/>
      <c r="O23" s="518"/>
      <c r="P23" s="518"/>
      <c r="Q23" s="518"/>
      <c r="R23" s="518"/>
      <c r="S23" s="518"/>
      <c r="T23" s="518"/>
      <c r="U23" s="518"/>
      <c r="V23" s="518"/>
      <c r="W23" s="518"/>
      <c r="X23" s="518"/>
      <c r="Y23" s="518"/>
      <c r="Z23" s="518"/>
      <c r="AA23" s="518"/>
      <c r="AB23" s="518"/>
      <c r="AC23" s="518"/>
      <c r="AD23" s="518"/>
      <c r="AE23" s="518"/>
      <c r="AF23" s="518"/>
      <c r="AG23" s="518"/>
      <c r="AH23" s="52"/>
      <c r="AI23" s="442"/>
      <c r="AJ23" s="435"/>
      <c r="AK23" s="526"/>
      <c r="AL23" s="53"/>
      <c r="AM23" s="609"/>
      <c r="AN23" s="609"/>
      <c r="AO23" s="609"/>
      <c r="AP23" s="609"/>
      <c r="AQ23" s="609"/>
      <c r="AR23" s="51"/>
      <c r="AS23" s="87"/>
      <c r="AT23" s="503" t="str">
        <f>_xlfn.TEXTJOIN("　",TRUE,履歴入力!P17,履歴入力!P18)</f>
        <v/>
      </c>
      <c r="AU23" s="611"/>
      <c r="AV23" s="611"/>
      <c r="AW23" s="611"/>
      <c r="AX23" s="611"/>
      <c r="AY23" s="611"/>
      <c r="AZ23" s="611"/>
      <c r="BA23" s="611"/>
      <c r="BB23" s="611"/>
      <c r="BC23" s="611"/>
      <c r="BD23" s="611"/>
      <c r="BE23" s="611"/>
      <c r="BF23" s="611"/>
      <c r="BG23" s="611"/>
      <c r="BH23" s="611"/>
      <c r="BI23" s="611"/>
      <c r="BJ23" s="611"/>
      <c r="BK23" s="611"/>
      <c r="BL23" s="611"/>
      <c r="BM23" s="611"/>
      <c r="BN23" s="611"/>
      <c r="BO23" s="611"/>
      <c r="BP23" s="611"/>
      <c r="BQ23" s="611"/>
      <c r="BR23" s="55"/>
    </row>
    <row r="24" spans="2:70" s="28" customFormat="1" ht="12.75" customHeight="1" x14ac:dyDescent="0.4">
      <c r="B24" s="63"/>
      <c r="C24" s="608" t="str">
        <f>IF(履歴入力!E5=""," ・・ ",SUBSTITUTE(TEXT(SUBSTITUTE(TEXT(SUBSTITUTE(TEXT(SUBSTITUTE(TEXT(履歴入力!E5,"[$-ja-JP]gggee年mm月dd日"),"月0","月 "),"[$-ja-JP]gggee年mm月dd日"),"年0","年 "),"[$-ja-JP]gggee年mm月dd日"),"成0","成 "),"[$-ja-JP]gggee年mm月dd日"),"和0","和 "))</f>
        <v> ・・ </v>
      </c>
      <c r="D24" s="608"/>
      <c r="E24" s="608"/>
      <c r="F24" s="608"/>
      <c r="G24" s="608"/>
      <c r="H24" s="608"/>
      <c r="I24" s="64"/>
      <c r="J24" s="59"/>
      <c r="K24" s="527" t="str">
        <f>IF(履歴入力!H5="","",履歴入力!H5&amp;"　"&amp;履歴入力!N5)</f>
        <v/>
      </c>
      <c r="L24" s="527"/>
      <c r="M24" s="527"/>
      <c r="N24" s="527"/>
      <c r="O24" s="527"/>
      <c r="P24" s="527"/>
      <c r="Q24" s="527"/>
      <c r="R24" s="527"/>
      <c r="S24" s="527"/>
      <c r="T24" s="527"/>
      <c r="U24" s="527"/>
      <c r="V24" s="527"/>
      <c r="W24" s="527"/>
      <c r="X24" s="527"/>
      <c r="Y24" s="527"/>
      <c r="Z24" s="527"/>
      <c r="AA24" s="527"/>
      <c r="AB24" s="527"/>
      <c r="AC24" s="527"/>
      <c r="AD24" s="527"/>
      <c r="AE24" s="527"/>
      <c r="AF24" s="527"/>
      <c r="AG24" s="527"/>
      <c r="AH24" s="64"/>
      <c r="AI24" s="429" t="str">
        <f>IF(履歴入力!P5="","昼・夜",履歴入力!P5)</f>
        <v>昼・夜</v>
      </c>
      <c r="AJ24" s="426"/>
      <c r="AK24" s="586"/>
      <c r="AL24" s="99"/>
      <c r="AM24" s="608" t="str">
        <f>IF(履歴入力!V19=""," ・・ ",SUBSTITUTE(TEXT(SUBSTITUTE(TEXT(SUBSTITUTE(TEXT(SUBSTITUTE(TEXT(履歴入力!V19,"[$-ja-JP]gggee年mm月dd日"),"月0","月 "),"[$-ja-JP]gggee年mm月dd日"),"年0","年 "),"[$-ja-JP]gggee年mm月dd日"),"成0","成 "),"[$-ja-JP]gggee年mm月dd日"),"和0","和 ")&amp;CHAR(10)&amp;SUBSTITUTE(TEXT(SUBSTITUTE(TEXT(SUBSTITUTE(TEXT(SUBSTITUTE(TEXT(履歴入力!W19,"[$-ja-JP]gggee年mm月dd日"),"月0","月 "),"[$-ja-JP]gggee年mm月dd日"),"年0","年 "),"[$-ja-JP]gggee年mm月dd日"),"成0","成 "),"[$-ja-JP]gggee年mm月dd日"),"和0","和 "))</f>
        <v> ・・ </v>
      </c>
      <c r="AN24" s="608"/>
      <c r="AO24" s="608"/>
      <c r="AP24" s="608"/>
      <c r="AQ24" s="608"/>
      <c r="AR24" s="59"/>
      <c r="AS24" s="96"/>
      <c r="AT24" s="501" t="str">
        <f>IF(履歴入力!H19="","",履歴入力!H19)</f>
        <v/>
      </c>
      <c r="AU24" s="610"/>
      <c r="AV24" s="610"/>
      <c r="AW24" s="610"/>
      <c r="AX24" s="610"/>
      <c r="AY24" s="610"/>
      <c r="AZ24" s="610"/>
      <c r="BA24" s="610"/>
      <c r="BB24" s="610"/>
      <c r="BC24" s="610"/>
      <c r="BD24" s="610"/>
      <c r="BE24" s="610"/>
      <c r="BF24" s="610"/>
      <c r="BG24" s="610"/>
      <c r="BH24" s="610"/>
      <c r="BI24" s="610"/>
      <c r="BJ24" s="610"/>
      <c r="BK24" s="610"/>
      <c r="BL24" s="610"/>
      <c r="BM24" s="610"/>
      <c r="BN24" s="610"/>
      <c r="BO24" s="610"/>
      <c r="BP24" s="610"/>
      <c r="BQ24" s="610"/>
      <c r="BR24" s="49"/>
    </row>
    <row r="25" spans="2:70" s="28" customFormat="1" ht="12.75" customHeight="1" x14ac:dyDescent="0.4">
      <c r="B25" s="61"/>
      <c r="C25" s="609"/>
      <c r="D25" s="609"/>
      <c r="E25" s="609"/>
      <c r="F25" s="609"/>
      <c r="G25" s="609"/>
      <c r="H25" s="609"/>
      <c r="I25" s="52"/>
      <c r="J25" s="51"/>
      <c r="K25" s="518"/>
      <c r="L25" s="518"/>
      <c r="M25" s="518"/>
      <c r="N25" s="518"/>
      <c r="O25" s="518"/>
      <c r="P25" s="518"/>
      <c r="Q25" s="518"/>
      <c r="R25" s="518"/>
      <c r="S25" s="518"/>
      <c r="T25" s="518"/>
      <c r="U25" s="518"/>
      <c r="V25" s="518"/>
      <c r="W25" s="518"/>
      <c r="X25" s="518"/>
      <c r="Y25" s="518"/>
      <c r="Z25" s="518"/>
      <c r="AA25" s="518"/>
      <c r="AB25" s="518"/>
      <c r="AC25" s="518"/>
      <c r="AD25" s="518"/>
      <c r="AE25" s="518"/>
      <c r="AF25" s="518"/>
      <c r="AG25" s="518"/>
      <c r="AH25" s="52"/>
      <c r="AI25" s="442"/>
      <c r="AJ25" s="435"/>
      <c r="AK25" s="526"/>
      <c r="AL25" s="53"/>
      <c r="AM25" s="609"/>
      <c r="AN25" s="609"/>
      <c r="AO25" s="609"/>
      <c r="AP25" s="609"/>
      <c r="AQ25" s="609"/>
      <c r="AR25" s="51"/>
      <c r="AS25" s="87"/>
      <c r="AT25" s="503" t="str">
        <f>_xlfn.TEXTJOIN("　",TRUE,履歴入力!P19,履歴入力!P20)</f>
        <v/>
      </c>
      <c r="AU25" s="611"/>
      <c r="AV25" s="611"/>
      <c r="AW25" s="611"/>
      <c r="AX25" s="611"/>
      <c r="AY25" s="611"/>
      <c r="AZ25" s="611"/>
      <c r="BA25" s="611"/>
      <c r="BB25" s="611"/>
      <c r="BC25" s="611"/>
      <c r="BD25" s="611"/>
      <c r="BE25" s="611"/>
      <c r="BF25" s="611"/>
      <c r="BG25" s="611"/>
      <c r="BH25" s="611"/>
      <c r="BI25" s="611"/>
      <c r="BJ25" s="611"/>
      <c r="BK25" s="611"/>
      <c r="BL25" s="611"/>
      <c r="BM25" s="611"/>
      <c r="BN25" s="611"/>
      <c r="BO25" s="611"/>
      <c r="BP25" s="611"/>
      <c r="BQ25" s="611"/>
      <c r="BR25" s="55"/>
    </row>
    <row r="26" spans="2:70" s="28" customFormat="1" ht="12.75" customHeight="1" x14ac:dyDescent="0.4">
      <c r="B26" s="63"/>
      <c r="C26" s="608" t="str">
        <f>IF(履歴入力!E6=""," ・・ ",SUBSTITUTE(TEXT(SUBSTITUTE(TEXT(SUBSTITUTE(TEXT(SUBSTITUTE(TEXT(履歴入力!E6,"[$-ja-JP]gggee年mm月dd日"),"月0","月 "),"[$-ja-JP]gggee年mm月dd日"),"年0","年 "),"[$-ja-JP]gggee年mm月dd日"),"成0","成 "),"[$-ja-JP]gggee年mm月dd日"),"和0","和 "))</f>
        <v> ・・ </v>
      </c>
      <c r="D26" s="608"/>
      <c r="E26" s="608"/>
      <c r="F26" s="608"/>
      <c r="G26" s="608"/>
      <c r="H26" s="608"/>
      <c r="I26" s="64"/>
      <c r="J26" s="59"/>
      <c r="K26" s="527" t="str">
        <f>IF(履歴入力!H6="","",履歴入力!H6&amp;"　"&amp;履歴入力!N6)</f>
        <v/>
      </c>
      <c r="L26" s="527"/>
      <c r="M26" s="527"/>
      <c r="N26" s="527"/>
      <c r="O26" s="527"/>
      <c r="P26" s="527"/>
      <c r="Q26" s="527"/>
      <c r="R26" s="527"/>
      <c r="S26" s="527"/>
      <c r="T26" s="527"/>
      <c r="U26" s="527"/>
      <c r="V26" s="527"/>
      <c r="W26" s="527"/>
      <c r="X26" s="527"/>
      <c r="Y26" s="527"/>
      <c r="Z26" s="527"/>
      <c r="AA26" s="527"/>
      <c r="AB26" s="527"/>
      <c r="AC26" s="527"/>
      <c r="AD26" s="527"/>
      <c r="AE26" s="527"/>
      <c r="AF26" s="527"/>
      <c r="AG26" s="527"/>
      <c r="AH26" s="64"/>
      <c r="AI26" s="429" t="str">
        <f>IF(履歴入力!P6="","昼・夜",履歴入力!P6)</f>
        <v>昼・夜</v>
      </c>
      <c r="AJ26" s="426"/>
      <c r="AK26" s="586"/>
      <c r="AL26" s="99"/>
      <c r="AM26" s="608" t="str">
        <f>IF(履歴入力!V21=""," ・・ ",SUBSTITUTE(TEXT(SUBSTITUTE(TEXT(SUBSTITUTE(TEXT(SUBSTITUTE(TEXT(履歴入力!V21,"[$-ja-JP]gggee年mm月dd日"),"月0","月 "),"[$-ja-JP]gggee年mm月dd日"),"年0","年 "),"[$-ja-JP]gggee年mm月dd日"),"成0","成 "),"[$-ja-JP]gggee年mm月dd日"),"和0","和 ")&amp;CHAR(10)&amp;SUBSTITUTE(TEXT(SUBSTITUTE(TEXT(SUBSTITUTE(TEXT(SUBSTITUTE(TEXT(履歴入力!W21,"[$-ja-JP]gggee年mm月dd日"),"月0","月 "),"[$-ja-JP]gggee年mm月dd日"),"年0","年 "),"[$-ja-JP]gggee年mm月dd日"),"成0","成 "),"[$-ja-JP]gggee年mm月dd日"),"和0","和 "))</f>
        <v> ・・ </v>
      </c>
      <c r="AN26" s="608"/>
      <c r="AO26" s="608"/>
      <c r="AP26" s="608"/>
      <c r="AQ26" s="608"/>
      <c r="AR26" s="59"/>
      <c r="AS26" s="96"/>
      <c r="AT26" s="501" t="str">
        <f>IF(履歴入力!H21="","",履歴入力!H21)</f>
        <v/>
      </c>
      <c r="AU26" s="610"/>
      <c r="AV26" s="610"/>
      <c r="AW26" s="610"/>
      <c r="AX26" s="610"/>
      <c r="AY26" s="610"/>
      <c r="AZ26" s="610"/>
      <c r="BA26" s="610"/>
      <c r="BB26" s="610"/>
      <c r="BC26" s="610"/>
      <c r="BD26" s="610"/>
      <c r="BE26" s="610"/>
      <c r="BF26" s="610"/>
      <c r="BG26" s="610"/>
      <c r="BH26" s="610"/>
      <c r="BI26" s="610"/>
      <c r="BJ26" s="610"/>
      <c r="BK26" s="610"/>
      <c r="BL26" s="610"/>
      <c r="BM26" s="610"/>
      <c r="BN26" s="610"/>
      <c r="BO26" s="610"/>
      <c r="BP26" s="610"/>
      <c r="BQ26" s="610"/>
      <c r="BR26" s="49"/>
    </row>
    <row r="27" spans="2:70" s="28" customFormat="1" ht="12.75" customHeight="1" x14ac:dyDescent="0.4">
      <c r="B27" s="61"/>
      <c r="C27" s="609"/>
      <c r="D27" s="609"/>
      <c r="E27" s="609"/>
      <c r="F27" s="609"/>
      <c r="G27" s="609"/>
      <c r="H27" s="609"/>
      <c r="I27" s="52"/>
      <c r="J27" s="51"/>
      <c r="K27" s="518"/>
      <c r="L27" s="518"/>
      <c r="M27" s="518"/>
      <c r="N27" s="518"/>
      <c r="O27" s="518"/>
      <c r="P27" s="518"/>
      <c r="Q27" s="518"/>
      <c r="R27" s="518"/>
      <c r="S27" s="518"/>
      <c r="T27" s="518"/>
      <c r="U27" s="518"/>
      <c r="V27" s="518"/>
      <c r="W27" s="518"/>
      <c r="X27" s="518"/>
      <c r="Y27" s="518"/>
      <c r="Z27" s="518"/>
      <c r="AA27" s="518"/>
      <c r="AB27" s="518"/>
      <c r="AC27" s="518"/>
      <c r="AD27" s="518"/>
      <c r="AE27" s="518"/>
      <c r="AF27" s="518"/>
      <c r="AG27" s="518"/>
      <c r="AH27" s="52"/>
      <c r="AI27" s="442"/>
      <c r="AJ27" s="435"/>
      <c r="AK27" s="526"/>
      <c r="AL27" s="53"/>
      <c r="AM27" s="609"/>
      <c r="AN27" s="609"/>
      <c r="AO27" s="609"/>
      <c r="AP27" s="609"/>
      <c r="AQ27" s="609"/>
      <c r="AR27" s="51"/>
      <c r="AS27" s="87"/>
      <c r="AT27" s="503" t="str">
        <f>_xlfn.TEXTJOIN("　",TRUE,履歴入力!P21,履歴入力!P22)</f>
        <v/>
      </c>
      <c r="AU27" s="611"/>
      <c r="AV27" s="611"/>
      <c r="AW27" s="611"/>
      <c r="AX27" s="611"/>
      <c r="AY27" s="611"/>
      <c r="AZ27" s="611"/>
      <c r="BA27" s="611"/>
      <c r="BB27" s="611"/>
      <c r="BC27" s="611"/>
      <c r="BD27" s="611"/>
      <c r="BE27" s="611"/>
      <c r="BF27" s="611"/>
      <c r="BG27" s="611"/>
      <c r="BH27" s="611"/>
      <c r="BI27" s="611"/>
      <c r="BJ27" s="611"/>
      <c r="BK27" s="611"/>
      <c r="BL27" s="611"/>
      <c r="BM27" s="611"/>
      <c r="BN27" s="611"/>
      <c r="BO27" s="611"/>
      <c r="BP27" s="611"/>
      <c r="BQ27" s="611"/>
      <c r="BR27" s="55"/>
    </row>
    <row r="28" spans="2:70" s="28" customFormat="1" ht="12.75" customHeight="1" x14ac:dyDescent="0.4">
      <c r="B28" s="63"/>
      <c r="C28" s="608" t="str">
        <f>IF(履歴入力!E7=""," ・・ ",SUBSTITUTE(TEXT(SUBSTITUTE(TEXT(SUBSTITUTE(TEXT(SUBSTITUTE(TEXT(履歴入力!E7,"[$-ja-JP]gggee年mm月dd日"),"月0","月 "),"[$-ja-JP]gggee年mm月dd日"),"年0","年 "),"[$-ja-JP]gggee年mm月dd日"),"成0","成 "),"[$-ja-JP]gggee年mm月dd日"),"和0","和 "))</f>
        <v> ・・ </v>
      </c>
      <c r="D28" s="608"/>
      <c r="E28" s="608"/>
      <c r="F28" s="608"/>
      <c r="G28" s="608"/>
      <c r="H28" s="608"/>
      <c r="I28" s="64"/>
      <c r="J28" s="59"/>
      <c r="K28" s="527" t="str">
        <f>IF(履歴入力!H7="","",履歴入力!H7&amp;"　"&amp;履歴入力!N7)</f>
        <v/>
      </c>
      <c r="L28" s="527"/>
      <c r="M28" s="527"/>
      <c r="N28" s="527"/>
      <c r="O28" s="527"/>
      <c r="P28" s="527"/>
      <c r="Q28" s="527"/>
      <c r="R28" s="527"/>
      <c r="S28" s="527"/>
      <c r="T28" s="527"/>
      <c r="U28" s="527"/>
      <c r="V28" s="527"/>
      <c r="W28" s="527"/>
      <c r="X28" s="527"/>
      <c r="Y28" s="527"/>
      <c r="Z28" s="527"/>
      <c r="AA28" s="527"/>
      <c r="AB28" s="527"/>
      <c r="AC28" s="527"/>
      <c r="AD28" s="527"/>
      <c r="AE28" s="527"/>
      <c r="AF28" s="527"/>
      <c r="AG28" s="527"/>
      <c r="AH28" s="64"/>
      <c r="AI28" s="429" t="str">
        <f>IF(履歴入力!P7="","昼・夜",履歴入力!P7)</f>
        <v>昼・夜</v>
      </c>
      <c r="AJ28" s="426"/>
      <c r="AK28" s="586"/>
      <c r="AL28" s="99"/>
      <c r="AM28" s="608" t="str">
        <f>IF(履歴入力!V23=""," ・・ ",SUBSTITUTE(TEXT(SUBSTITUTE(TEXT(SUBSTITUTE(TEXT(SUBSTITUTE(TEXT(履歴入力!V23,"[$-ja-JP]gggee年mm月dd日"),"月0","月 "),"[$-ja-JP]gggee年mm月dd日"),"年0","年 "),"[$-ja-JP]gggee年mm月dd日"),"成0","成 "),"[$-ja-JP]gggee年mm月dd日"),"和0","和 ")&amp;CHAR(10)&amp;SUBSTITUTE(TEXT(SUBSTITUTE(TEXT(SUBSTITUTE(TEXT(SUBSTITUTE(TEXT(履歴入力!W23,"[$-ja-JP]gggee年mm月dd日"),"月0","月 "),"[$-ja-JP]gggee年mm月dd日"),"年0","年 "),"[$-ja-JP]gggee年mm月dd日"),"成0","成 "),"[$-ja-JP]gggee年mm月dd日"),"和0","和 "))</f>
        <v> ・・ </v>
      </c>
      <c r="AN28" s="608"/>
      <c r="AO28" s="608"/>
      <c r="AP28" s="608"/>
      <c r="AQ28" s="608"/>
      <c r="AR28" s="59"/>
      <c r="AS28" s="96"/>
      <c r="AT28" s="501" t="str">
        <f>IF(履歴入力!H23="","",履歴入力!H23)</f>
        <v/>
      </c>
      <c r="AU28" s="610"/>
      <c r="AV28" s="610"/>
      <c r="AW28" s="610"/>
      <c r="AX28" s="610"/>
      <c r="AY28" s="610"/>
      <c r="AZ28" s="610"/>
      <c r="BA28" s="610"/>
      <c r="BB28" s="610"/>
      <c r="BC28" s="610"/>
      <c r="BD28" s="610"/>
      <c r="BE28" s="610"/>
      <c r="BF28" s="610"/>
      <c r="BG28" s="610"/>
      <c r="BH28" s="610"/>
      <c r="BI28" s="610"/>
      <c r="BJ28" s="610"/>
      <c r="BK28" s="610"/>
      <c r="BL28" s="610"/>
      <c r="BM28" s="610"/>
      <c r="BN28" s="610"/>
      <c r="BO28" s="610"/>
      <c r="BP28" s="610"/>
      <c r="BQ28" s="610"/>
      <c r="BR28" s="49"/>
    </row>
    <row r="29" spans="2:70" s="28" customFormat="1" ht="12.75" customHeight="1" x14ac:dyDescent="0.4">
      <c r="B29" s="61"/>
      <c r="C29" s="609"/>
      <c r="D29" s="609"/>
      <c r="E29" s="609"/>
      <c r="F29" s="609"/>
      <c r="G29" s="609"/>
      <c r="H29" s="609"/>
      <c r="I29" s="52"/>
      <c r="J29" s="51"/>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2"/>
      <c r="AI29" s="442"/>
      <c r="AJ29" s="435"/>
      <c r="AK29" s="526"/>
      <c r="AL29" s="53"/>
      <c r="AM29" s="609"/>
      <c r="AN29" s="609"/>
      <c r="AO29" s="609"/>
      <c r="AP29" s="609"/>
      <c r="AQ29" s="609"/>
      <c r="AR29" s="51"/>
      <c r="AS29" s="87"/>
      <c r="AT29" s="503" t="str">
        <f>_xlfn.TEXTJOIN("　",TRUE,履歴入力!P23,履歴入力!P24)</f>
        <v/>
      </c>
      <c r="AU29" s="611"/>
      <c r="AV29" s="611"/>
      <c r="AW29" s="611"/>
      <c r="AX29" s="611"/>
      <c r="AY29" s="611"/>
      <c r="AZ29" s="611"/>
      <c r="BA29" s="611"/>
      <c r="BB29" s="611"/>
      <c r="BC29" s="611"/>
      <c r="BD29" s="611"/>
      <c r="BE29" s="611"/>
      <c r="BF29" s="611"/>
      <c r="BG29" s="611"/>
      <c r="BH29" s="611"/>
      <c r="BI29" s="611"/>
      <c r="BJ29" s="611"/>
      <c r="BK29" s="611"/>
      <c r="BL29" s="611"/>
      <c r="BM29" s="611"/>
      <c r="BN29" s="611"/>
      <c r="BO29" s="611"/>
      <c r="BP29" s="611"/>
      <c r="BQ29" s="611"/>
      <c r="BR29" s="55"/>
    </row>
    <row r="30" spans="2:70" s="28" customFormat="1" ht="12.75" customHeight="1" x14ac:dyDescent="0.4">
      <c r="B30" s="63"/>
      <c r="C30" s="608" t="str">
        <f>IF(履歴入力!E8=""," ・・ ",SUBSTITUTE(TEXT(SUBSTITUTE(TEXT(SUBSTITUTE(TEXT(SUBSTITUTE(TEXT(履歴入力!E8,"[$-ja-JP]gggee年mm月dd日"),"月0","月 "),"[$-ja-JP]gggee年mm月dd日"),"年0","年 "),"[$-ja-JP]gggee年mm月dd日"),"成0","成 "),"[$-ja-JP]gggee年mm月dd日"),"和0","和 "))</f>
        <v> ・・ </v>
      </c>
      <c r="D30" s="608"/>
      <c r="E30" s="608"/>
      <c r="F30" s="608"/>
      <c r="G30" s="608"/>
      <c r="H30" s="608"/>
      <c r="I30" s="64"/>
      <c r="J30" s="59"/>
      <c r="K30" s="527" t="str">
        <f>IF(履歴入力!H8="","",履歴入力!H8&amp;"　"&amp;履歴入力!N8)</f>
        <v/>
      </c>
      <c r="L30" s="527"/>
      <c r="M30" s="527"/>
      <c r="N30" s="527"/>
      <c r="O30" s="527"/>
      <c r="P30" s="527"/>
      <c r="Q30" s="527"/>
      <c r="R30" s="527"/>
      <c r="S30" s="527"/>
      <c r="T30" s="527"/>
      <c r="U30" s="527"/>
      <c r="V30" s="527"/>
      <c r="W30" s="527"/>
      <c r="X30" s="527"/>
      <c r="Y30" s="527"/>
      <c r="Z30" s="527"/>
      <c r="AA30" s="527"/>
      <c r="AB30" s="527"/>
      <c r="AC30" s="527"/>
      <c r="AD30" s="527"/>
      <c r="AE30" s="527"/>
      <c r="AF30" s="527"/>
      <c r="AG30" s="527"/>
      <c r="AH30" s="64"/>
      <c r="AI30" s="429" t="str">
        <f>IF(履歴入力!P8="","昼・夜",履歴入力!P8)</f>
        <v>昼・夜</v>
      </c>
      <c r="AJ30" s="426"/>
      <c r="AK30" s="586"/>
      <c r="AL30" s="99"/>
      <c r="AM30" s="608" t="str">
        <f>IF(履歴入力!V25=""," ・・ ",SUBSTITUTE(TEXT(SUBSTITUTE(TEXT(SUBSTITUTE(TEXT(SUBSTITUTE(TEXT(履歴入力!V25,"[$-ja-JP]gggee年mm月dd日"),"月0","月 "),"[$-ja-JP]gggee年mm月dd日"),"年0","年 "),"[$-ja-JP]gggee年mm月dd日"),"成0","成 "),"[$-ja-JP]gggee年mm月dd日"),"和0","和 ")&amp;CHAR(10)&amp;SUBSTITUTE(TEXT(SUBSTITUTE(TEXT(SUBSTITUTE(TEXT(SUBSTITUTE(TEXT(履歴入力!W25,"[$-ja-JP]gggee年mm月dd日"),"月0","月 "),"[$-ja-JP]gggee年mm月dd日"),"年0","年 "),"[$-ja-JP]gggee年mm月dd日"),"成0","成 "),"[$-ja-JP]gggee年mm月dd日"),"和0","和 "))</f>
        <v> ・・ </v>
      </c>
      <c r="AN30" s="608"/>
      <c r="AO30" s="608"/>
      <c r="AP30" s="608"/>
      <c r="AQ30" s="608"/>
      <c r="AR30" s="59"/>
      <c r="AS30" s="96"/>
      <c r="AT30" s="501" t="str">
        <f>IF(履歴入力!H25="","",履歴入力!H25)</f>
        <v/>
      </c>
      <c r="AU30" s="610"/>
      <c r="AV30" s="610"/>
      <c r="AW30" s="610"/>
      <c r="AX30" s="610"/>
      <c r="AY30" s="610"/>
      <c r="AZ30" s="610"/>
      <c r="BA30" s="610"/>
      <c r="BB30" s="610"/>
      <c r="BC30" s="610"/>
      <c r="BD30" s="610"/>
      <c r="BE30" s="610"/>
      <c r="BF30" s="610"/>
      <c r="BG30" s="610"/>
      <c r="BH30" s="610"/>
      <c r="BI30" s="610"/>
      <c r="BJ30" s="610"/>
      <c r="BK30" s="610"/>
      <c r="BL30" s="610"/>
      <c r="BM30" s="610"/>
      <c r="BN30" s="610"/>
      <c r="BO30" s="610"/>
      <c r="BP30" s="610"/>
      <c r="BQ30" s="610"/>
      <c r="BR30" s="49"/>
    </row>
    <row r="31" spans="2:70" s="28" customFormat="1" ht="12.75" customHeight="1" x14ac:dyDescent="0.4">
      <c r="B31" s="61"/>
      <c r="C31" s="609"/>
      <c r="D31" s="609"/>
      <c r="E31" s="609"/>
      <c r="F31" s="609"/>
      <c r="G31" s="609"/>
      <c r="H31" s="609"/>
      <c r="I31" s="52"/>
      <c r="J31" s="51"/>
      <c r="K31" s="518"/>
      <c r="L31" s="518"/>
      <c r="M31" s="518"/>
      <c r="N31" s="518"/>
      <c r="O31" s="518"/>
      <c r="P31" s="518"/>
      <c r="Q31" s="518"/>
      <c r="R31" s="518"/>
      <c r="S31" s="518"/>
      <c r="T31" s="518"/>
      <c r="U31" s="518"/>
      <c r="V31" s="518"/>
      <c r="W31" s="518"/>
      <c r="X31" s="518"/>
      <c r="Y31" s="518"/>
      <c r="Z31" s="518"/>
      <c r="AA31" s="518"/>
      <c r="AB31" s="518"/>
      <c r="AC31" s="518"/>
      <c r="AD31" s="518"/>
      <c r="AE31" s="518"/>
      <c r="AF31" s="518"/>
      <c r="AG31" s="518"/>
      <c r="AH31" s="52"/>
      <c r="AI31" s="442"/>
      <c r="AJ31" s="435"/>
      <c r="AK31" s="526"/>
      <c r="AL31" s="53"/>
      <c r="AM31" s="609"/>
      <c r="AN31" s="609"/>
      <c r="AO31" s="609"/>
      <c r="AP31" s="609"/>
      <c r="AQ31" s="609"/>
      <c r="AR31" s="51"/>
      <c r="AS31" s="87"/>
      <c r="AT31" s="503" t="str">
        <f>_xlfn.TEXTJOIN("　",TRUE,履歴入力!P25,履歴入力!P26)</f>
        <v/>
      </c>
      <c r="AU31" s="611"/>
      <c r="AV31" s="611"/>
      <c r="AW31" s="611"/>
      <c r="AX31" s="611"/>
      <c r="AY31" s="611"/>
      <c r="AZ31" s="611"/>
      <c r="BA31" s="611"/>
      <c r="BB31" s="611"/>
      <c r="BC31" s="611"/>
      <c r="BD31" s="611"/>
      <c r="BE31" s="611"/>
      <c r="BF31" s="611"/>
      <c r="BG31" s="611"/>
      <c r="BH31" s="611"/>
      <c r="BI31" s="611"/>
      <c r="BJ31" s="611"/>
      <c r="BK31" s="611"/>
      <c r="BL31" s="611"/>
      <c r="BM31" s="611"/>
      <c r="BN31" s="611"/>
      <c r="BO31" s="611"/>
      <c r="BP31" s="611"/>
      <c r="BQ31" s="611"/>
      <c r="BR31" s="55"/>
    </row>
    <row r="32" spans="2:70" s="28" customFormat="1" ht="12.75" customHeight="1" x14ac:dyDescent="0.4">
      <c r="B32" s="63"/>
      <c r="C32" s="608" t="str">
        <f>IF(履歴入力!E9=""," ・・ ",SUBSTITUTE(TEXT(SUBSTITUTE(TEXT(SUBSTITUTE(TEXT(SUBSTITUTE(TEXT(履歴入力!E9,"[$-ja-JP]gggee年mm月dd日"),"月0","月 "),"[$-ja-JP]gggee年mm月dd日"),"年0","年 "),"[$-ja-JP]gggee年mm月dd日"),"成0","成 "),"[$-ja-JP]gggee年mm月dd日"),"和0","和 "))</f>
        <v> ・・ </v>
      </c>
      <c r="D32" s="608"/>
      <c r="E32" s="608"/>
      <c r="F32" s="608"/>
      <c r="G32" s="608"/>
      <c r="H32" s="608"/>
      <c r="I32" s="64"/>
      <c r="J32" s="59"/>
      <c r="K32" s="527" t="str">
        <f>IF(履歴入力!H9="","",履歴入力!H9&amp;"　"&amp;履歴入力!N9)</f>
        <v/>
      </c>
      <c r="L32" s="527"/>
      <c r="M32" s="527"/>
      <c r="N32" s="527"/>
      <c r="O32" s="527"/>
      <c r="P32" s="527"/>
      <c r="Q32" s="527"/>
      <c r="R32" s="527"/>
      <c r="S32" s="527"/>
      <c r="T32" s="527"/>
      <c r="U32" s="527"/>
      <c r="V32" s="527"/>
      <c r="W32" s="527"/>
      <c r="X32" s="527"/>
      <c r="Y32" s="527"/>
      <c r="Z32" s="527"/>
      <c r="AA32" s="527"/>
      <c r="AB32" s="527"/>
      <c r="AC32" s="527"/>
      <c r="AD32" s="527"/>
      <c r="AE32" s="527"/>
      <c r="AF32" s="527"/>
      <c r="AG32" s="527"/>
      <c r="AH32" s="64"/>
      <c r="AI32" s="429" t="str">
        <f>IF(履歴入力!P9="","昼・夜",履歴入力!P9)</f>
        <v>昼・夜</v>
      </c>
      <c r="AJ32" s="426"/>
      <c r="AK32" s="586"/>
      <c r="AL32" s="99"/>
      <c r="AM32" s="608" t="str">
        <f>IF(履歴入力!V27=""," ・・ ",SUBSTITUTE(TEXT(SUBSTITUTE(TEXT(SUBSTITUTE(TEXT(SUBSTITUTE(TEXT(履歴入力!V27,"[$-ja-JP]gggee年mm月dd日"),"月0","月 "),"[$-ja-JP]gggee年mm月dd日"),"年0","年 "),"[$-ja-JP]gggee年mm月dd日"),"成0","成 "),"[$-ja-JP]gggee年mm月dd日"),"和0","和 ")&amp;CHAR(10)&amp;SUBSTITUTE(TEXT(SUBSTITUTE(TEXT(SUBSTITUTE(TEXT(SUBSTITUTE(TEXT(履歴入力!W27,"[$-ja-JP]gggee年mm月dd日"),"月0","月 "),"[$-ja-JP]gggee年mm月dd日"),"年0","年 "),"[$-ja-JP]gggee年mm月dd日"),"成0","成 "),"[$-ja-JP]gggee年mm月dd日"),"和0","和 "))</f>
        <v> ・・ </v>
      </c>
      <c r="AN32" s="608"/>
      <c r="AO32" s="608"/>
      <c r="AP32" s="608"/>
      <c r="AQ32" s="608"/>
      <c r="AR32" s="59"/>
      <c r="AS32" s="96"/>
      <c r="AT32" s="501" t="str">
        <f>IF(履歴入力!H27="","",履歴入力!H27)</f>
        <v/>
      </c>
      <c r="AU32" s="610"/>
      <c r="AV32" s="610"/>
      <c r="AW32" s="610"/>
      <c r="AX32" s="610"/>
      <c r="AY32" s="610"/>
      <c r="AZ32" s="610"/>
      <c r="BA32" s="610"/>
      <c r="BB32" s="610"/>
      <c r="BC32" s="610"/>
      <c r="BD32" s="610"/>
      <c r="BE32" s="610"/>
      <c r="BF32" s="610"/>
      <c r="BG32" s="610"/>
      <c r="BH32" s="610"/>
      <c r="BI32" s="610"/>
      <c r="BJ32" s="610"/>
      <c r="BK32" s="610"/>
      <c r="BL32" s="610"/>
      <c r="BM32" s="610"/>
      <c r="BN32" s="610"/>
      <c r="BO32" s="610"/>
      <c r="BP32" s="610"/>
      <c r="BQ32" s="610"/>
      <c r="BR32" s="49"/>
    </row>
    <row r="33" spans="2:70" s="28" customFormat="1" ht="12.75" customHeight="1" x14ac:dyDescent="0.4">
      <c r="B33" s="61"/>
      <c r="C33" s="609"/>
      <c r="D33" s="609"/>
      <c r="E33" s="609"/>
      <c r="F33" s="609"/>
      <c r="G33" s="609"/>
      <c r="H33" s="609"/>
      <c r="I33" s="52"/>
      <c r="J33" s="51"/>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2"/>
      <c r="AI33" s="442"/>
      <c r="AJ33" s="435"/>
      <c r="AK33" s="526"/>
      <c r="AL33" s="53"/>
      <c r="AM33" s="609"/>
      <c r="AN33" s="609"/>
      <c r="AO33" s="609"/>
      <c r="AP33" s="609"/>
      <c r="AQ33" s="609"/>
      <c r="AR33" s="51"/>
      <c r="AS33" s="87"/>
      <c r="AT33" s="503" t="str">
        <f>_xlfn.TEXTJOIN("　",TRUE,履歴入力!P27,履歴入力!P28)</f>
        <v/>
      </c>
      <c r="AU33" s="611"/>
      <c r="AV33" s="611"/>
      <c r="AW33" s="611"/>
      <c r="AX33" s="611"/>
      <c r="AY33" s="611"/>
      <c r="AZ33" s="611"/>
      <c r="BA33" s="611"/>
      <c r="BB33" s="611"/>
      <c r="BC33" s="611"/>
      <c r="BD33" s="611"/>
      <c r="BE33" s="611"/>
      <c r="BF33" s="611"/>
      <c r="BG33" s="611"/>
      <c r="BH33" s="611"/>
      <c r="BI33" s="611"/>
      <c r="BJ33" s="611"/>
      <c r="BK33" s="611"/>
      <c r="BL33" s="611"/>
      <c r="BM33" s="611"/>
      <c r="BN33" s="611"/>
      <c r="BO33" s="611"/>
      <c r="BP33" s="611"/>
      <c r="BQ33" s="611"/>
      <c r="BR33" s="55"/>
    </row>
    <row r="34" spans="2:70" s="28" customFormat="1" ht="12.75" customHeight="1" x14ac:dyDescent="0.4">
      <c r="B34" s="63"/>
      <c r="C34" s="608" t="str">
        <f>IF(履歴入力!E10=""," ・・ ",SUBSTITUTE(TEXT(SUBSTITUTE(TEXT(SUBSTITUTE(TEXT(SUBSTITUTE(TEXT(履歴入力!E10,"[$-ja-JP]gggee年mm月dd日"),"月0","月 "),"[$-ja-JP]gggee年mm月dd日"),"年0","年 "),"[$-ja-JP]gggee年mm月dd日"),"成0","成 "),"[$-ja-JP]gggee年mm月dd日"),"和0","和 "))</f>
        <v> ・・ </v>
      </c>
      <c r="D34" s="608"/>
      <c r="E34" s="608"/>
      <c r="F34" s="608"/>
      <c r="G34" s="608"/>
      <c r="H34" s="608"/>
      <c r="I34" s="64"/>
      <c r="J34" s="59"/>
      <c r="K34" s="527" t="str">
        <f>IF(履歴入力!H10="","",履歴入力!H10&amp;"　"&amp;履歴入力!N10)</f>
        <v/>
      </c>
      <c r="L34" s="527"/>
      <c r="M34" s="527"/>
      <c r="N34" s="527"/>
      <c r="O34" s="527"/>
      <c r="P34" s="527"/>
      <c r="Q34" s="527"/>
      <c r="R34" s="527"/>
      <c r="S34" s="527"/>
      <c r="T34" s="527"/>
      <c r="U34" s="527"/>
      <c r="V34" s="527"/>
      <c r="W34" s="527"/>
      <c r="X34" s="527"/>
      <c r="Y34" s="527"/>
      <c r="Z34" s="527"/>
      <c r="AA34" s="527"/>
      <c r="AB34" s="527"/>
      <c r="AC34" s="527"/>
      <c r="AD34" s="527"/>
      <c r="AE34" s="527"/>
      <c r="AF34" s="527"/>
      <c r="AG34" s="527"/>
      <c r="AH34" s="64"/>
      <c r="AI34" s="429" t="str">
        <f>IF(履歴入力!P10="","昼・夜",履歴入力!P10)</f>
        <v>昼・夜</v>
      </c>
      <c r="AJ34" s="426"/>
      <c r="AK34" s="586"/>
      <c r="AL34" s="99"/>
      <c r="AM34" s="608" t="str">
        <f>IF(履歴入力!V29=""," ・・ ",SUBSTITUTE(TEXT(SUBSTITUTE(TEXT(SUBSTITUTE(TEXT(SUBSTITUTE(TEXT(履歴入力!V29,"[$-ja-JP]gggee年mm月dd日"),"月0","月 "),"[$-ja-JP]gggee年mm月dd日"),"年0","年 "),"[$-ja-JP]gggee年mm月dd日"),"成0","成 "),"[$-ja-JP]gggee年mm月dd日"),"和0","和 ")&amp;CHAR(10)&amp;SUBSTITUTE(TEXT(SUBSTITUTE(TEXT(SUBSTITUTE(TEXT(SUBSTITUTE(TEXT(履歴入力!W29,"[$-ja-JP]gggee年mm月dd日"),"月0","月 "),"[$-ja-JP]gggee年mm月dd日"),"年0","年 "),"[$-ja-JP]gggee年mm月dd日"),"成0","成 "),"[$-ja-JP]gggee年mm月dd日"),"和0","和 "))</f>
        <v> ・・ </v>
      </c>
      <c r="AN34" s="608"/>
      <c r="AO34" s="608"/>
      <c r="AP34" s="608"/>
      <c r="AQ34" s="608"/>
      <c r="AR34" s="59"/>
      <c r="AS34" s="96"/>
      <c r="AT34" s="501" t="str">
        <f>IF(履歴入力!H29="","",履歴入力!H29)</f>
        <v/>
      </c>
      <c r="AU34" s="610"/>
      <c r="AV34" s="610"/>
      <c r="AW34" s="610"/>
      <c r="AX34" s="610"/>
      <c r="AY34" s="610"/>
      <c r="AZ34" s="610"/>
      <c r="BA34" s="610"/>
      <c r="BB34" s="610"/>
      <c r="BC34" s="610"/>
      <c r="BD34" s="610"/>
      <c r="BE34" s="610"/>
      <c r="BF34" s="610"/>
      <c r="BG34" s="610"/>
      <c r="BH34" s="610"/>
      <c r="BI34" s="610"/>
      <c r="BJ34" s="610"/>
      <c r="BK34" s="610"/>
      <c r="BL34" s="610"/>
      <c r="BM34" s="610"/>
      <c r="BN34" s="610"/>
      <c r="BO34" s="610"/>
      <c r="BP34" s="610"/>
      <c r="BQ34" s="610"/>
      <c r="BR34" s="49"/>
    </row>
    <row r="35" spans="2:70" s="28" customFormat="1" ht="12.75" customHeight="1" x14ac:dyDescent="0.4">
      <c r="B35" s="61"/>
      <c r="C35" s="609"/>
      <c r="D35" s="609"/>
      <c r="E35" s="609"/>
      <c r="F35" s="609"/>
      <c r="G35" s="609"/>
      <c r="H35" s="609"/>
      <c r="I35" s="52"/>
      <c r="J35" s="51"/>
      <c r="K35" s="518"/>
      <c r="L35" s="518"/>
      <c r="M35" s="518"/>
      <c r="N35" s="518"/>
      <c r="O35" s="518"/>
      <c r="P35" s="518"/>
      <c r="Q35" s="518"/>
      <c r="R35" s="518"/>
      <c r="S35" s="518"/>
      <c r="T35" s="518"/>
      <c r="U35" s="518"/>
      <c r="V35" s="518"/>
      <c r="W35" s="518"/>
      <c r="X35" s="518"/>
      <c r="Y35" s="518"/>
      <c r="Z35" s="518"/>
      <c r="AA35" s="518"/>
      <c r="AB35" s="518"/>
      <c r="AC35" s="518"/>
      <c r="AD35" s="518"/>
      <c r="AE35" s="518"/>
      <c r="AF35" s="518"/>
      <c r="AG35" s="518"/>
      <c r="AH35" s="52"/>
      <c r="AI35" s="442"/>
      <c r="AJ35" s="435"/>
      <c r="AK35" s="526"/>
      <c r="AL35" s="53"/>
      <c r="AM35" s="609"/>
      <c r="AN35" s="609"/>
      <c r="AO35" s="609"/>
      <c r="AP35" s="609"/>
      <c r="AQ35" s="609"/>
      <c r="AR35" s="51"/>
      <c r="AS35" s="87"/>
      <c r="AT35" s="503" t="str">
        <f>_xlfn.TEXTJOIN("　",TRUE,履歴入力!P29,履歴入力!P30)</f>
        <v/>
      </c>
      <c r="AU35" s="611"/>
      <c r="AV35" s="611"/>
      <c r="AW35" s="611"/>
      <c r="AX35" s="611"/>
      <c r="AY35" s="611"/>
      <c r="AZ35" s="611"/>
      <c r="BA35" s="611"/>
      <c r="BB35" s="611"/>
      <c r="BC35" s="611"/>
      <c r="BD35" s="611"/>
      <c r="BE35" s="611"/>
      <c r="BF35" s="611"/>
      <c r="BG35" s="611"/>
      <c r="BH35" s="611"/>
      <c r="BI35" s="611"/>
      <c r="BJ35" s="611"/>
      <c r="BK35" s="611"/>
      <c r="BL35" s="611"/>
      <c r="BM35" s="611"/>
      <c r="BN35" s="611"/>
      <c r="BO35" s="611"/>
      <c r="BP35" s="611"/>
      <c r="BQ35" s="611"/>
      <c r="BR35" s="55"/>
    </row>
    <row r="36" spans="2:70" s="28" customFormat="1" ht="12.75" customHeight="1" x14ac:dyDescent="0.4">
      <c r="B36" s="63"/>
      <c r="C36" s="608" t="str">
        <f>IF(履歴入力!E11=""," ・・ ",SUBSTITUTE(TEXT(SUBSTITUTE(TEXT(SUBSTITUTE(TEXT(SUBSTITUTE(TEXT(履歴入力!E11,"[$-ja-JP]gggee年mm月dd日"),"月0","月 "),"[$-ja-JP]gggee年mm月dd日"),"年0","年 "),"[$-ja-JP]gggee年mm月dd日"),"成0","成 "),"[$-ja-JP]gggee年mm月dd日"),"和0","和 "))</f>
        <v> ・・ </v>
      </c>
      <c r="D36" s="608"/>
      <c r="E36" s="608"/>
      <c r="F36" s="608"/>
      <c r="G36" s="608"/>
      <c r="H36" s="608"/>
      <c r="I36" s="64"/>
      <c r="J36" s="59"/>
      <c r="K36" s="527" t="str">
        <f>IF(履歴入力!H11="","",履歴入力!H11&amp;"　"&amp;履歴入力!N11)</f>
        <v/>
      </c>
      <c r="L36" s="527"/>
      <c r="M36" s="527"/>
      <c r="N36" s="527"/>
      <c r="O36" s="527"/>
      <c r="P36" s="527"/>
      <c r="Q36" s="527"/>
      <c r="R36" s="527"/>
      <c r="S36" s="527"/>
      <c r="T36" s="527"/>
      <c r="U36" s="527"/>
      <c r="V36" s="527"/>
      <c r="W36" s="527"/>
      <c r="X36" s="527"/>
      <c r="Y36" s="527"/>
      <c r="Z36" s="527"/>
      <c r="AA36" s="527"/>
      <c r="AB36" s="527"/>
      <c r="AC36" s="527"/>
      <c r="AD36" s="527"/>
      <c r="AE36" s="527"/>
      <c r="AF36" s="527"/>
      <c r="AG36" s="527"/>
      <c r="AH36" s="64"/>
      <c r="AI36" s="429" t="str">
        <f>IF(履歴入力!P11="","昼・夜",履歴入力!P11)</f>
        <v>昼・夜</v>
      </c>
      <c r="AJ36" s="426"/>
      <c r="AK36" s="586"/>
      <c r="AL36" s="99"/>
      <c r="AM36" s="608" t="str">
        <f>IF(履歴入力!V31=""," ・・ ",SUBSTITUTE(TEXT(SUBSTITUTE(TEXT(SUBSTITUTE(TEXT(SUBSTITUTE(TEXT(履歴入力!V31,"[$-ja-JP]gggee年mm月dd日"),"月0","月 "),"[$-ja-JP]gggee年mm月dd日"),"年0","年 "),"[$-ja-JP]gggee年mm月dd日"),"成0","成 "),"[$-ja-JP]gggee年mm月dd日"),"和0","和 ")&amp;CHAR(10)&amp;SUBSTITUTE(TEXT(SUBSTITUTE(TEXT(SUBSTITUTE(TEXT(SUBSTITUTE(TEXT(履歴入力!W31,"[$-ja-JP]gggee年mm月dd日"),"月0","月 "),"[$-ja-JP]gggee年mm月dd日"),"年0","年 "),"[$-ja-JP]gggee年mm月dd日"),"成0","成 "),"[$-ja-JP]gggee年mm月dd日"),"和0","和 "))</f>
        <v> ・・ </v>
      </c>
      <c r="AN36" s="608"/>
      <c r="AO36" s="608"/>
      <c r="AP36" s="608"/>
      <c r="AQ36" s="608"/>
      <c r="AR36" s="59"/>
      <c r="AS36" s="96"/>
      <c r="AT36" s="501" t="str">
        <f>IF(履歴入力!H31="","",履歴入力!H31)</f>
        <v/>
      </c>
      <c r="AU36" s="610"/>
      <c r="AV36" s="610"/>
      <c r="AW36" s="610"/>
      <c r="AX36" s="610"/>
      <c r="AY36" s="610"/>
      <c r="AZ36" s="610"/>
      <c r="BA36" s="610"/>
      <c r="BB36" s="610"/>
      <c r="BC36" s="610"/>
      <c r="BD36" s="610"/>
      <c r="BE36" s="610"/>
      <c r="BF36" s="610"/>
      <c r="BG36" s="610"/>
      <c r="BH36" s="610"/>
      <c r="BI36" s="610"/>
      <c r="BJ36" s="610"/>
      <c r="BK36" s="610"/>
      <c r="BL36" s="610"/>
      <c r="BM36" s="610"/>
      <c r="BN36" s="610"/>
      <c r="BO36" s="610"/>
      <c r="BP36" s="610"/>
      <c r="BQ36" s="610"/>
      <c r="BR36" s="49"/>
    </row>
    <row r="37" spans="2:70" s="28" customFormat="1" ht="12.75" customHeight="1" x14ac:dyDescent="0.4">
      <c r="B37" s="61"/>
      <c r="C37" s="609"/>
      <c r="D37" s="609"/>
      <c r="E37" s="609"/>
      <c r="F37" s="609"/>
      <c r="G37" s="609"/>
      <c r="H37" s="609"/>
      <c r="I37" s="52"/>
      <c r="J37" s="51"/>
      <c r="K37" s="518"/>
      <c r="L37" s="518"/>
      <c r="M37" s="518"/>
      <c r="N37" s="518"/>
      <c r="O37" s="518"/>
      <c r="P37" s="518"/>
      <c r="Q37" s="518"/>
      <c r="R37" s="518"/>
      <c r="S37" s="518"/>
      <c r="T37" s="518"/>
      <c r="U37" s="518"/>
      <c r="V37" s="518"/>
      <c r="W37" s="518"/>
      <c r="X37" s="518"/>
      <c r="Y37" s="518"/>
      <c r="Z37" s="518"/>
      <c r="AA37" s="518"/>
      <c r="AB37" s="518"/>
      <c r="AC37" s="518"/>
      <c r="AD37" s="518"/>
      <c r="AE37" s="518"/>
      <c r="AF37" s="518"/>
      <c r="AG37" s="518"/>
      <c r="AH37" s="52"/>
      <c r="AI37" s="442"/>
      <c r="AJ37" s="435"/>
      <c r="AK37" s="526"/>
      <c r="AL37" s="53"/>
      <c r="AM37" s="609"/>
      <c r="AN37" s="609"/>
      <c r="AO37" s="609"/>
      <c r="AP37" s="609"/>
      <c r="AQ37" s="609"/>
      <c r="AR37" s="51"/>
      <c r="AS37" s="87"/>
      <c r="AT37" s="503" t="str">
        <f>_xlfn.TEXTJOIN("　",TRUE,履歴入力!P31,履歴入力!P32)</f>
        <v/>
      </c>
      <c r="AU37" s="611"/>
      <c r="AV37" s="611"/>
      <c r="AW37" s="611"/>
      <c r="AX37" s="611"/>
      <c r="AY37" s="611"/>
      <c r="AZ37" s="611"/>
      <c r="BA37" s="611"/>
      <c r="BB37" s="611"/>
      <c r="BC37" s="611"/>
      <c r="BD37" s="611"/>
      <c r="BE37" s="611"/>
      <c r="BF37" s="611"/>
      <c r="BG37" s="611"/>
      <c r="BH37" s="611"/>
      <c r="BI37" s="611"/>
      <c r="BJ37" s="611"/>
      <c r="BK37" s="611"/>
      <c r="BL37" s="611"/>
      <c r="BM37" s="611"/>
      <c r="BN37" s="611"/>
      <c r="BO37" s="611"/>
      <c r="BP37" s="611"/>
      <c r="BQ37" s="611"/>
      <c r="BR37" s="55"/>
    </row>
    <row r="38" spans="2:70" s="28" customFormat="1" ht="12.75" customHeight="1" x14ac:dyDescent="0.4">
      <c r="B38" s="63"/>
      <c r="C38" s="608" t="str">
        <f>IF(履歴入力!E12=""," ・・ ",SUBSTITUTE(TEXT(SUBSTITUTE(TEXT(SUBSTITUTE(TEXT(SUBSTITUTE(TEXT(履歴入力!E12,"[$-ja-JP]gggee年mm月dd日"),"月0","月 "),"[$-ja-JP]gggee年mm月dd日"),"年0","年 "),"[$-ja-JP]gggee年mm月dd日"),"成0","成 "),"[$-ja-JP]gggee年mm月dd日"),"和0","和 "))</f>
        <v> ・・ </v>
      </c>
      <c r="D38" s="608"/>
      <c r="E38" s="608"/>
      <c r="F38" s="608"/>
      <c r="G38" s="608"/>
      <c r="H38" s="608"/>
      <c r="I38" s="64"/>
      <c r="J38" s="59"/>
      <c r="K38" s="527" t="str">
        <f>IF(履歴入力!H12="","",履歴入力!H12&amp;"　"&amp;履歴入力!N12)</f>
        <v/>
      </c>
      <c r="L38" s="527"/>
      <c r="M38" s="527"/>
      <c r="N38" s="527"/>
      <c r="O38" s="527"/>
      <c r="P38" s="527"/>
      <c r="Q38" s="527"/>
      <c r="R38" s="527"/>
      <c r="S38" s="527"/>
      <c r="T38" s="527"/>
      <c r="U38" s="527"/>
      <c r="V38" s="527"/>
      <c r="W38" s="527"/>
      <c r="X38" s="527"/>
      <c r="Y38" s="527"/>
      <c r="Z38" s="527"/>
      <c r="AA38" s="527"/>
      <c r="AB38" s="527"/>
      <c r="AC38" s="527"/>
      <c r="AD38" s="527"/>
      <c r="AE38" s="527"/>
      <c r="AF38" s="527"/>
      <c r="AG38" s="527"/>
      <c r="AH38" s="64"/>
      <c r="AI38" s="429" t="str">
        <f>IF(履歴入力!P12="","昼・夜",履歴入力!P12)</f>
        <v>昼・夜</v>
      </c>
      <c r="AJ38" s="426"/>
      <c r="AK38" s="586"/>
      <c r="AL38" s="99"/>
      <c r="AM38" s="608" t="str">
        <f>IF(履歴入力!V33=""," ・・ ",SUBSTITUTE(TEXT(SUBSTITUTE(TEXT(SUBSTITUTE(TEXT(SUBSTITUTE(TEXT(履歴入力!V33,"[$-ja-JP]gggee年mm月dd日"),"月0","月 "),"[$-ja-JP]gggee年mm月dd日"),"年0","年 "),"[$-ja-JP]gggee年mm月dd日"),"成0","成 "),"[$-ja-JP]gggee年mm月dd日"),"和0","和 ")&amp;CHAR(10)&amp;SUBSTITUTE(TEXT(SUBSTITUTE(TEXT(SUBSTITUTE(TEXT(SUBSTITUTE(TEXT(履歴入力!W33,"[$-ja-JP]gggee年mm月dd日"),"月0","月 "),"[$-ja-JP]gggee年mm月dd日"),"年0","年 "),"[$-ja-JP]gggee年mm月dd日"),"成0","成 "),"[$-ja-JP]gggee年mm月dd日"),"和0","和 "))</f>
        <v> ・・ </v>
      </c>
      <c r="AN38" s="608"/>
      <c r="AO38" s="608"/>
      <c r="AP38" s="608"/>
      <c r="AQ38" s="608"/>
      <c r="AR38" s="59"/>
      <c r="AS38" s="96"/>
      <c r="AT38" s="501" t="str">
        <f>IF(履歴入力!H33="","",履歴入力!H33)</f>
        <v/>
      </c>
      <c r="AU38" s="610"/>
      <c r="AV38" s="610"/>
      <c r="AW38" s="610"/>
      <c r="AX38" s="610"/>
      <c r="AY38" s="610"/>
      <c r="AZ38" s="610"/>
      <c r="BA38" s="610"/>
      <c r="BB38" s="610"/>
      <c r="BC38" s="610"/>
      <c r="BD38" s="610"/>
      <c r="BE38" s="610"/>
      <c r="BF38" s="610"/>
      <c r="BG38" s="610"/>
      <c r="BH38" s="610"/>
      <c r="BI38" s="610"/>
      <c r="BJ38" s="610"/>
      <c r="BK38" s="610"/>
      <c r="BL38" s="610"/>
      <c r="BM38" s="610"/>
      <c r="BN38" s="610"/>
      <c r="BO38" s="610"/>
      <c r="BP38" s="610"/>
      <c r="BQ38" s="610"/>
      <c r="BR38" s="49"/>
    </row>
    <row r="39" spans="2:70" s="28" customFormat="1" ht="12.75" customHeight="1" x14ac:dyDescent="0.4">
      <c r="B39" s="61"/>
      <c r="C39" s="609"/>
      <c r="D39" s="609"/>
      <c r="E39" s="609"/>
      <c r="F39" s="609"/>
      <c r="G39" s="609"/>
      <c r="H39" s="609"/>
      <c r="I39" s="52"/>
      <c r="J39" s="51"/>
      <c r="K39" s="518"/>
      <c r="L39" s="518"/>
      <c r="M39" s="518"/>
      <c r="N39" s="518"/>
      <c r="O39" s="518"/>
      <c r="P39" s="518"/>
      <c r="Q39" s="518"/>
      <c r="R39" s="518"/>
      <c r="S39" s="518"/>
      <c r="T39" s="518"/>
      <c r="U39" s="518"/>
      <c r="V39" s="518"/>
      <c r="W39" s="518"/>
      <c r="X39" s="518"/>
      <c r="Y39" s="518"/>
      <c r="Z39" s="518"/>
      <c r="AA39" s="518"/>
      <c r="AB39" s="518"/>
      <c r="AC39" s="518"/>
      <c r="AD39" s="518"/>
      <c r="AE39" s="518"/>
      <c r="AF39" s="518"/>
      <c r="AG39" s="518"/>
      <c r="AH39" s="52"/>
      <c r="AI39" s="442"/>
      <c r="AJ39" s="435"/>
      <c r="AK39" s="526"/>
      <c r="AL39" s="53"/>
      <c r="AM39" s="609"/>
      <c r="AN39" s="609"/>
      <c r="AO39" s="609"/>
      <c r="AP39" s="609"/>
      <c r="AQ39" s="609"/>
      <c r="AR39" s="51"/>
      <c r="AS39" s="87"/>
      <c r="AT39" s="503" t="str">
        <f>_xlfn.TEXTJOIN("　",TRUE,履歴入力!P33,履歴入力!P34)</f>
        <v/>
      </c>
      <c r="AU39" s="611"/>
      <c r="AV39" s="611"/>
      <c r="AW39" s="611"/>
      <c r="AX39" s="611"/>
      <c r="AY39" s="611"/>
      <c r="AZ39" s="611"/>
      <c r="BA39" s="611"/>
      <c r="BB39" s="611"/>
      <c r="BC39" s="611"/>
      <c r="BD39" s="611"/>
      <c r="BE39" s="611"/>
      <c r="BF39" s="611"/>
      <c r="BG39" s="611"/>
      <c r="BH39" s="611"/>
      <c r="BI39" s="611"/>
      <c r="BJ39" s="611"/>
      <c r="BK39" s="611"/>
      <c r="BL39" s="611"/>
      <c r="BM39" s="611"/>
      <c r="BN39" s="611"/>
      <c r="BO39" s="611"/>
      <c r="BP39" s="611"/>
      <c r="BQ39" s="611"/>
      <c r="BR39" s="55"/>
    </row>
    <row r="40" spans="2:70" s="28" customFormat="1" ht="12.75" customHeight="1" x14ac:dyDescent="0.4">
      <c r="B40" s="612" t="s">
        <v>193</v>
      </c>
      <c r="C40" s="613"/>
      <c r="D40" s="613"/>
      <c r="E40" s="613"/>
      <c r="F40" s="613"/>
      <c r="G40" s="613"/>
      <c r="H40" s="613"/>
      <c r="I40" s="613"/>
      <c r="J40" s="613"/>
      <c r="K40" s="613"/>
      <c r="L40" s="613"/>
      <c r="M40" s="613"/>
      <c r="N40" s="613"/>
      <c r="O40" s="613"/>
      <c r="P40" s="613"/>
      <c r="Q40" s="613"/>
      <c r="R40" s="613"/>
      <c r="S40" s="613"/>
      <c r="T40" s="613"/>
      <c r="U40" s="613"/>
      <c r="V40" s="613"/>
      <c r="W40" s="613"/>
      <c r="X40" s="613"/>
      <c r="Y40" s="613"/>
      <c r="Z40" s="613"/>
      <c r="AA40" s="613"/>
      <c r="AB40" s="613"/>
      <c r="AC40" s="613"/>
      <c r="AD40" s="613"/>
      <c r="AE40" s="613"/>
      <c r="AF40" s="613"/>
      <c r="AG40" s="613"/>
      <c r="AH40" s="613"/>
      <c r="AI40" s="613"/>
      <c r="AJ40" s="613"/>
      <c r="AK40" s="614"/>
      <c r="AL40" s="99"/>
      <c r="AM40" s="608" t="str">
        <f>IF(履歴入力!V35=""," ・・ ",SUBSTITUTE(TEXT(SUBSTITUTE(TEXT(SUBSTITUTE(TEXT(SUBSTITUTE(TEXT(履歴入力!V35,"[$-ja-JP]gggee年mm月dd日"),"月0","月 "),"[$-ja-JP]gggee年mm月dd日"),"年0","年 "),"[$-ja-JP]gggee年mm月dd日"),"成0","成 "),"[$-ja-JP]gggee年mm月dd日"),"和0","和 ")&amp;CHAR(10)&amp;SUBSTITUTE(TEXT(SUBSTITUTE(TEXT(SUBSTITUTE(TEXT(SUBSTITUTE(TEXT(履歴入力!W35,"[$-ja-JP]gggee年mm月dd日"),"月0","月 "),"[$-ja-JP]gggee年mm月dd日"),"年0","年 "),"[$-ja-JP]gggee年mm月dd日"),"成0","成 "),"[$-ja-JP]gggee年mm月dd日"),"和0","和 "))</f>
        <v> ・・ </v>
      </c>
      <c r="AN40" s="608"/>
      <c r="AO40" s="608"/>
      <c r="AP40" s="608"/>
      <c r="AQ40" s="608"/>
      <c r="AR40" s="59"/>
      <c r="AS40" s="96"/>
      <c r="AT40" s="501" t="str">
        <f>IF(履歴入力!H35="","",履歴入力!H35)</f>
        <v/>
      </c>
      <c r="AU40" s="610"/>
      <c r="AV40" s="610"/>
      <c r="AW40" s="610"/>
      <c r="AX40" s="610"/>
      <c r="AY40" s="610"/>
      <c r="AZ40" s="610"/>
      <c r="BA40" s="610"/>
      <c r="BB40" s="610"/>
      <c r="BC40" s="610"/>
      <c r="BD40" s="610"/>
      <c r="BE40" s="610"/>
      <c r="BF40" s="610"/>
      <c r="BG40" s="610"/>
      <c r="BH40" s="610"/>
      <c r="BI40" s="610"/>
      <c r="BJ40" s="610"/>
      <c r="BK40" s="610"/>
      <c r="BL40" s="610"/>
      <c r="BM40" s="610"/>
      <c r="BN40" s="610"/>
      <c r="BO40" s="610"/>
      <c r="BP40" s="610"/>
      <c r="BQ40" s="610"/>
      <c r="BR40" s="49"/>
    </row>
    <row r="41" spans="2:70" s="28" customFormat="1" ht="12.75" customHeight="1" x14ac:dyDescent="0.4">
      <c r="B41" s="615"/>
      <c r="C41" s="616"/>
      <c r="D41" s="616"/>
      <c r="E41" s="616"/>
      <c r="F41" s="616"/>
      <c r="G41" s="616"/>
      <c r="H41" s="616"/>
      <c r="I41" s="616"/>
      <c r="J41" s="616"/>
      <c r="K41" s="616"/>
      <c r="L41" s="616"/>
      <c r="M41" s="616"/>
      <c r="N41" s="616"/>
      <c r="O41" s="616"/>
      <c r="P41" s="616"/>
      <c r="Q41" s="616"/>
      <c r="R41" s="616"/>
      <c r="S41" s="616"/>
      <c r="T41" s="616"/>
      <c r="U41" s="616"/>
      <c r="V41" s="616"/>
      <c r="W41" s="616"/>
      <c r="X41" s="616"/>
      <c r="Y41" s="616"/>
      <c r="Z41" s="616"/>
      <c r="AA41" s="616"/>
      <c r="AB41" s="616"/>
      <c r="AC41" s="616"/>
      <c r="AD41" s="616"/>
      <c r="AE41" s="616"/>
      <c r="AF41" s="616"/>
      <c r="AG41" s="616"/>
      <c r="AH41" s="616"/>
      <c r="AI41" s="616"/>
      <c r="AJ41" s="616"/>
      <c r="AK41" s="617"/>
      <c r="AL41" s="53"/>
      <c r="AM41" s="609"/>
      <c r="AN41" s="609"/>
      <c r="AO41" s="609"/>
      <c r="AP41" s="609"/>
      <c r="AQ41" s="609"/>
      <c r="AR41" s="51"/>
      <c r="AS41" s="87"/>
      <c r="AT41" s="503" t="str">
        <f>_xlfn.TEXTJOIN("　",TRUE,履歴入力!P35,履歴入力!P36)</f>
        <v/>
      </c>
      <c r="AU41" s="611"/>
      <c r="AV41" s="611"/>
      <c r="AW41" s="611"/>
      <c r="AX41" s="611"/>
      <c r="AY41" s="611"/>
      <c r="AZ41" s="611"/>
      <c r="BA41" s="611"/>
      <c r="BB41" s="611"/>
      <c r="BC41" s="611"/>
      <c r="BD41" s="611"/>
      <c r="BE41" s="611"/>
      <c r="BF41" s="611"/>
      <c r="BG41" s="611"/>
      <c r="BH41" s="611"/>
      <c r="BI41" s="611"/>
      <c r="BJ41" s="611"/>
      <c r="BK41" s="611"/>
      <c r="BL41" s="611"/>
      <c r="BM41" s="611"/>
      <c r="BN41" s="611"/>
      <c r="BO41" s="611"/>
      <c r="BP41" s="611"/>
      <c r="BQ41" s="611"/>
      <c r="BR41" s="55"/>
    </row>
    <row r="42" spans="2:70" s="28" customFormat="1" ht="12.75" customHeight="1" x14ac:dyDescent="0.4">
      <c r="B42" s="63"/>
      <c r="C42" s="608" t="str">
        <f>IF(履歴入力!X51=""," ・・ ",SUBSTITUTE(TEXT(SUBSTITUTE(TEXT(SUBSTITUTE(TEXT(SUBSTITUTE(TEXT(履歴入力!X51,"[$-ja-JP]gggee年mm月dd日"),"月0","月 "),"[$-ja-JP]gggee年mm月dd日"),"年0","年 "),"[$-ja-JP]gggee年mm月dd日"),"成0","成 "),"[$-ja-JP]gggee年mm月dd日"),"和0","和 "))</f>
        <v> ・・ </v>
      </c>
      <c r="D42" s="608"/>
      <c r="E42" s="608"/>
      <c r="F42" s="608"/>
      <c r="G42" s="608"/>
      <c r="H42" s="608"/>
      <c r="I42" s="64"/>
      <c r="J42" s="59"/>
      <c r="K42" s="527" t="str">
        <f>IF(履歴入力!Y51="","",履歴入力!Y51)</f>
        <v/>
      </c>
      <c r="L42" s="527"/>
      <c r="M42" s="527"/>
      <c r="N42" s="527"/>
      <c r="O42" s="527"/>
      <c r="P42" s="527"/>
      <c r="Q42" s="527"/>
      <c r="R42" s="527"/>
      <c r="S42" s="527"/>
      <c r="T42" s="527"/>
      <c r="U42" s="527"/>
      <c r="V42" s="527"/>
      <c r="W42" s="527"/>
      <c r="X42" s="527"/>
      <c r="Y42" s="527"/>
      <c r="Z42" s="527"/>
      <c r="AA42" s="527"/>
      <c r="AB42" s="527"/>
      <c r="AC42" s="527"/>
      <c r="AD42" s="527"/>
      <c r="AE42" s="527"/>
      <c r="AF42" s="527"/>
      <c r="AG42" s="527"/>
      <c r="AH42" s="527"/>
      <c r="AI42" s="527"/>
      <c r="AJ42" s="527"/>
      <c r="AK42" s="64"/>
      <c r="AL42" s="99"/>
      <c r="AM42" s="608" t="str">
        <f>IF(履歴入力!V37=""," ・・ ",SUBSTITUTE(TEXT(SUBSTITUTE(TEXT(SUBSTITUTE(TEXT(SUBSTITUTE(TEXT(履歴入力!V37,"[$-ja-JP]gggee年mm月dd日"),"月0","月 "),"[$-ja-JP]gggee年mm月dd日"),"年0","年 "),"[$-ja-JP]gggee年mm月dd日"),"成0","成 "),"[$-ja-JP]gggee年mm月dd日"),"和0","和 ")&amp;CHAR(10)&amp;SUBSTITUTE(TEXT(SUBSTITUTE(TEXT(SUBSTITUTE(TEXT(SUBSTITUTE(TEXT(履歴入力!W37,"[$-ja-JP]gggee年mm月dd日"),"月0","月 "),"[$-ja-JP]gggee年mm月dd日"),"年0","年 "),"[$-ja-JP]gggee年mm月dd日"),"成0","成 "),"[$-ja-JP]gggee年mm月dd日"),"和0","和 "))</f>
        <v> ・・ </v>
      </c>
      <c r="AN42" s="608"/>
      <c r="AO42" s="608"/>
      <c r="AP42" s="608"/>
      <c r="AQ42" s="608"/>
      <c r="AR42" s="59"/>
      <c r="AS42" s="96"/>
      <c r="AT42" s="501" t="str">
        <f>IF(履歴入力!H37="","",履歴入力!H37)</f>
        <v/>
      </c>
      <c r="AU42" s="610"/>
      <c r="AV42" s="610"/>
      <c r="AW42" s="610"/>
      <c r="AX42" s="610"/>
      <c r="AY42" s="610"/>
      <c r="AZ42" s="610"/>
      <c r="BA42" s="610"/>
      <c r="BB42" s="610"/>
      <c r="BC42" s="610"/>
      <c r="BD42" s="610"/>
      <c r="BE42" s="610"/>
      <c r="BF42" s="610"/>
      <c r="BG42" s="610"/>
      <c r="BH42" s="610"/>
      <c r="BI42" s="610"/>
      <c r="BJ42" s="610"/>
      <c r="BK42" s="610"/>
      <c r="BL42" s="610"/>
      <c r="BM42" s="610"/>
      <c r="BN42" s="610"/>
      <c r="BO42" s="610"/>
      <c r="BP42" s="610"/>
      <c r="BQ42" s="610"/>
      <c r="BR42" s="49"/>
    </row>
    <row r="43" spans="2:70" s="28" customFormat="1" ht="12.75" customHeight="1" x14ac:dyDescent="0.4">
      <c r="B43" s="61"/>
      <c r="C43" s="609"/>
      <c r="D43" s="609"/>
      <c r="E43" s="609"/>
      <c r="F43" s="609"/>
      <c r="G43" s="609"/>
      <c r="H43" s="609"/>
      <c r="I43" s="52"/>
      <c r="J43" s="51"/>
      <c r="K43" s="518"/>
      <c r="L43" s="518"/>
      <c r="M43" s="518"/>
      <c r="N43" s="518"/>
      <c r="O43" s="518"/>
      <c r="P43" s="518"/>
      <c r="Q43" s="518"/>
      <c r="R43" s="518"/>
      <c r="S43" s="518"/>
      <c r="T43" s="518"/>
      <c r="U43" s="518"/>
      <c r="V43" s="518"/>
      <c r="W43" s="518"/>
      <c r="X43" s="518"/>
      <c r="Y43" s="518"/>
      <c r="Z43" s="518"/>
      <c r="AA43" s="518"/>
      <c r="AB43" s="518"/>
      <c r="AC43" s="518"/>
      <c r="AD43" s="518"/>
      <c r="AE43" s="518"/>
      <c r="AF43" s="518"/>
      <c r="AG43" s="518"/>
      <c r="AH43" s="518"/>
      <c r="AI43" s="518"/>
      <c r="AJ43" s="518"/>
      <c r="AK43" s="52"/>
      <c r="AL43" s="53"/>
      <c r="AM43" s="609"/>
      <c r="AN43" s="609"/>
      <c r="AO43" s="609"/>
      <c r="AP43" s="609"/>
      <c r="AQ43" s="609"/>
      <c r="AR43" s="51"/>
      <c r="AS43" s="87"/>
      <c r="AT43" s="503" t="str">
        <f>_xlfn.TEXTJOIN("　",TRUE,履歴入力!P37,履歴入力!P38)</f>
        <v/>
      </c>
      <c r="AU43" s="611"/>
      <c r="AV43" s="611"/>
      <c r="AW43" s="611"/>
      <c r="AX43" s="611"/>
      <c r="AY43" s="611"/>
      <c r="AZ43" s="611"/>
      <c r="BA43" s="611"/>
      <c r="BB43" s="611"/>
      <c r="BC43" s="611"/>
      <c r="BD43" s="611"/>
      <c r="BE43" s="611"/>
      <c r="BF43" s="611"/>
      <c r="BG43" s="611"/>
      <c r="BH43" s="611"/>
      <c r="BI43" s="611"/>
      <c r="BJ43" s="611"/>
      <c r="BK43" s="611"/>
      <c r="BL43" s="611"/>
      <c r="BM43" s="611"/>
      <c r="BN43" s="611"/>
      <c r="BO43" s="611"/>
      <c r="BP43" s="611"/>
      <c r="BQ43" s="611"/>
      <c r="BR43" s="55"/>
    </row>
    <row r="44" spans="2:70" s="28" customFormat="1" ht="12.75" customHeight="1" x14ac:dyDescent="0.4">
      <c r="B44" s="63"/>
      <c r="C44" s="608" t="str">
        <f>IF(履歴入力!X52=""," ・・ ",SUBSTITUTE(TEXT(SUBSTITUTE(TEXT(SUBSTITUTE(TEXT(SUBSTITUTE(TEXT(履歴入力!X52,"[$-ja-JP]gggee年mm月dd日"),"月0","月 "),"[$-ja-JP]gggee年mm月dd日"),"年0","年 "),"[$-ja-JP]gggee年mm月dd日"),"成0","成 "),"[$-ja-JP]gggee年mm月dd日"),"和0","和 "))</f>
        <v> ・・ </v>
      </c>
      <c r="D44" s="608"/>
      <c r="E44" s="608"/>
      <c r="F44" s="608"/>
      <c r="G44" s="608"/>
      <c r="H44" s="608"/>
      <c r="I44" s="64"/>
      <c r="J44" s="59"/>
      <c r="K44" s="527" t="str">
        <f>IF(履歴入力!Y52="","",履歴入力!Y52)</f>
        <v/>
      </c>
      <c r="L44" s="527"/>
      <c r="M44" s="527"/>
      <c r="N44" s="527"/>
      <c r="O44" s="527"/>
      <c r="P44" s="527"/>
      <c r="Q44" s="527"/>
      <c r="R44" s="527"/>
      <c r="S44" s="527"/>
      <c r="T44" s="527"/>
      <c r="U44" s="527"/>
      <c r="V44" s="527"/>
      <c r="W44" s="527"/>
      <c r="X44" s="527"/>
      <c r="Y44" s="527"/>
      <c r="Z44" s="527"/>
      <c r="AA44" s="527"/>
      <c r="AB44" s="527"/>
      <c r="AC44" s="527"/>
      <c r="AD44" s="527"/>
      <c r="AE44" s="527"/>
      <c r="AF44" s="527"/>
      <c r="AG44" s="527"/>
      <c r="AH44" s="527"/>
      <c r="AI44" s="527"/>
      <c r="AJ44" s="527"/>
      <c r="AK44" s="64"/>
      <c r="AL44" s="99"/>
      <c r="AM44" s="608" t="str">
        <f>IF(履歴入力!V39=""," ・・ ",SUBSTITUTE(TEXT(SUBSTITUTE(TEXT(SUBSTITUTE(TEXT(SUBSTITUTE(TEXT(履歴入力!V39,"[$-ja-JP]gggee年mm月dd日"),"月0","月 "),"[$-ja-JP]gggee年mm月dd日"),"年0","年 "),"[$-ja-JP]gggee年mm月dd日"),"成0","成 "),"[$-ja-JP]gggee年mm月dd日"),"和0","和 ")&amp;CHAR(10)&amp;SUBSTITUTE(TEXT(SUBSTITUTE(TEXT(SUBSTITUTE(TEXT(SUBSTITUTE(TEXT(履歴入力!W39,"[$-ja-JP]gggee年mm月dd日"),"月0","月 "),"[$-ja-JP]gggee年mm月dd日"),"年0","年 "),"[$-ja-JP]gggee年mm月dd日"),"成0","成 "),"[$-ja-JP]gggee年mm月dd日"),"和0","和 "))</f>
        <v> ・・ </v>
      </c>
      <c r="AN44" s="608"/>
      <c r="AO44" s="608"/>
      <c r="AP44" s="608"/>
      <c r="AQ44" s="608"/>
      <c r="AR44" s="59"/>
      <c r="AS44" s="96"/>
      <c r="AT44" s="501" t="str">
        <f>IF(履歴入力!H39="","",履歴入力!H39)</f>
        <v/>
      </c>
      <c r="AU44" s="610"/>
      <c r="AV44" s="610"/>
      <c r="AW44" s="610"/>
      <c r="AX44" s="610"/>
      <c r="AY44" s="610"/>
      <c r="AZ44" s="610"/>
      <c r="BA44" s="610"/>
      <c r="BB44" s="610"/>
      <c r="BC44" s="610"/>
      <c r="BD44" s="610"/>
      <c r="BE44" s="610"/>
      <c r="BF44" s="610"/>
      <c r="BG44" s="610"/>
      <c r="BH44" s="610"/>
      <c r="BI44" s="610"/>
      <c r="BJ44" s="610"/>
      <c r="BK44" s="610"/>
      <c r="BL44" s="610"/>
      <c r="BM44" s="610"/>
      <c r="BN44" s="610"/>
      <c r="BO44" s="610"/>
      <c r="BP44" s="610"/>
      <c r="BQ44" s="610"/>
      <c r="BR44" s="49"/>
    </row>
    <row r="45" spans="2:70" s="28" customFormat="1" ht="12.75" customHeight="1" x14ac:dyDescent="0.4">
      <c r="B45" s="61"/>
      <c r="C45" s="609"/>
      <c r="D45" s="609"/>
      <c r="E45" s="609"/>
      <c r="F45" s="609"/>
      <c r="G45" s="609"/>
      <c r="H45" s="609"/>
      <c r="I45" s="52"/>
      <c r="J45" s="51"/>
      <c r="K45" s="518"/>
      <c r="L45" s="518"/>
      <c r="M45" s="518"/>
      <c r="N45" s="518"/>
      <c r="O45" s="518"/>
      <c r="P45" s="518"/>
      <c r="Q45" s="518"/>
      <c r="R45" s="518"/>
      <c r="S45" s="518"/>
      <c r="T45" s="518"/>
      <c r="U45" s="518"/>
      <c r="V45" s="518"/>
      <c r="W45" s="518"/>
      <c r="X45" s="518"/>
      <c r="Y45" s="518"/>
      <c r="Z45" s="518"/>
      <c r="AA45" s="518"/>
      <c r="AB45" s="518"/>
      <c r="AC45" s="518"/>
      <c r="AD45" s="518"/>
      <c r="AE45" s="518"/>
      <c r="AF45" s="518"/>
      <c r="AG45" s="518"/>
      <c r="AH45" s="518"/>
      <c r="AI45" s="518"/>
      <c r="AJ45" s="518"/>
      <c r="AK45" s="52"/>
      <c r="AL45" s="53"/>
      <c r="AM45" s="609"/>
      <c r="AN45" s="609"/>
      <c r="AO45" s="609"/>
      <c r="AP45" s="609"/>
      <c r="AQ45" s="609"/>
      <c r="AR45" s="51"/>
      <c r="AS45" s="87"/>
      <c r="AT45" s="503" t="str">
        <f>_xlfn.TEXTJOIN("　",TRUE,履歴入力!P39,履歴入力!P40)</f>
        <v/>
      </c>
      <c r="AU45" s="611"/>
      <c r="AV45" s="611"/>
      <c r="AW45" s="611"/>
      <c r="AX45" s="611"/>
      <c r="AY45" s="611"/>
      <c r="AZ45" s="611"/>
      <c r="BA45" s="611"/>
      <c r="BB45" s="611"/>
      <c r="BC45" s="611"/>
      <c r="BD45" s="611"/>
      <c r="BE45" s="611"/>
      <c r="BF45" s="611"/>
      <c r="BG45" s="611"/>
      <c r="BH45" s="611"/>
      <c r="BI45" s="611"/>
      <c r="BJ45" s="611"/>
      <c r="BK45" s="611"/>
      <c r="BL45" s="611"/>
      <c r="BM45" s="611"/>
      <c r="BN45" s="611"/>
      <c r="BO45" s="611"/>
      <c r="BP45" s="611"/>
      <c r="BQ45" s="611"/>
      <c r="BR45" s="55"/>
    </row>
    <row r="46" spans="2:70" s="28" customFormat="1" ht="12.75" customHeight="1" x14ac:dyDescent="0.4">
      <c r="B46" s="63"/>
      <c r="C46" s="608" t="str">
        <f>IF(履歴入力!X53=""," ・・ ",SUBSTITUTE(TEXT(SUBSTITUTE(TEXT(SUBSTITUTE(TEXT(SUBSTITUTE(TEXT(履歴入力!X53,"[$-ja-JP]gggee年mm月dd日"),"月0","月 "),"[$-ja-JP]gggee年mm月dd日"),"年0","年 "),"[$-ja-JP]gggee年mm月dd日"),"成0","成 "),"[$-ja-JP]gggee年mm月dd日"),"和0","和 "))</f>
        <v> ・・ </v>
      </c>
      <c r="D46" s="608"/>
      <c r="E46" s="608"/>
      <c r="F46" s="608"/>
      <c r="G46" s="608"/>
      <c r="H46" s="608"/>
      <c r="I46" s="64"/>
      <c r="J46" s="59"/>
      <c r="K46" s="527" t="str">
        <f>IF(履歴入力!Y53="","",履歴入力!Y53)</f>
        <v/>
      </c>
      <c r="L46" s="527"/>
      <c r="M46" s="527"/>
      <c r="N46" s="527"/>
      <c r="O46" s="527"/>
      <c r="P46" s="527"/>
      <c r="Q46" s="527"/>
      <c r="R46" s="527"/>
      <c r="S46" s="527"/>
      <c r="T46" s="527"/>
      <c r="U46" s="527"/>
      <c r="V46" s="527"/>
      <c r="W46" s="527"/>
      <c r="X46" s="527"/>
      <c r="Y46" s="527"/>
      <c r="Z46" s="527"/>
      <c r="AA46" s="527"/>
      <c r="AB46" s="527"/>
      <c r="AC46" s="527"/>
      <c r="AD46" s="527"/>
      <c r="AE46" s="527"/>
      <c r="AF46" s="527"/>
      <c r="AG46" s="527"/>
      <c r="AH46" s="527"/>
      <c r="AI46" s="527"/>
      <c r="AJ46" s="527"/>
      <c r="AK46" s="64"/>
      <c r="AL46" s="99"/>
      <c r="AM46" s="608" t="str">
        <f>IF(履歴入力!V41=""," ・・ ",SUBSTITUTE(TEXT(SUBSTITUTE(TEXT(SUBSTITUTE(TEXT(SUBSTITUTE(TEXT(履歴入力!V41,"[$-ja-JP]gggee年mm月dd日"),"月0","月 "),"[$-ja-JP]gggee年mm月dd日"),"年0","年 "),"[$-ja-JP]gggee年mm月dd日"),"成0","成 "),"[$-ja-JP]gggee年mm月dd日"),"和0","和 ")&amp;CHAR(10)&amp;SUBSTITUTE(TEXT(SUBSTITUTE(TEXT(SUBSTITUTE(TEXT(SUBSTITUTE(TEXT(履歴入力!W41,"[$-ja-JP]gggee年mm月dd日"),"月0","月 "),"[$-ja-JP]gggee年mm月dd日"),"年0","年 "),"[$-ja-JP]gggee年mm月dd日"),"成0","成 "),"[$-ja-JP]gggee年mm月dd日"),"和0","和 "))</f>
        <v> ・・ </v>
      </c>
      <c r="AN46" s="608"/>
      <c r="AO46" s="608"/>
      <c r="AP46" s="608"/>
      <c r="AQ46" s="608"/>
      <c r="AR46" s="59"/>
      <c r="AS46" s="96"/>
      <c r="AT46" s="501" t="str">
        <f>IF(履歴入力!H41="","",履歴入力!H41)</f>
        <v/>
      </c>
      <c r="AU46" s="610"/>
      <c r="AV46" s="610"/>
      <c r="AW46" s="610"/>
      <c r="AX46" s="610"/>
      <c r="AY46" s="610"/>
      <c r="AZ46" s="610"/>
      <c r="BA46" s="610"/>
      <c r="BB46" s="610"/>
      <c r="BC46" s="610"/>
      <c r="BD46" s="610"/>
      <c r="BE46" s="610"/>
      <c r="BF46" s="610"/>
      <c r="BG46" s="610"/>
      <c r="BH46" s="610"/>
      <c r="BI46" s="610"/>
      <c r="BJ46" s="610"/>
      <c r="BK46" s="610"/>
      <c r="BL46" s="610"/>
      <c r="BM46" s="610"/>
      <c r="BN46" s="610"/>
      <c r="BO46" s="610"/>
      <c r="BP46" s="610"/>
      <c r="BQ46" s="610"/>
      <c r="BR46" s="49"/>
    </row>
    <row r="47" spans="2:70" s="28" customFormat="1" ht="12.75" customHeight="1" x14ac:dyDescent="0.4">
      <c r="B47" s="61"/>
      <c r="C47" s="609"/>
      <c r="D47" s="609"/>
      <c r="E47" s="609"/>
      <c r="F47" s="609"/>
      <c r="G47" s="609"/>
      <c r="H47" s="609"/>
      <c r="I47" s="52"/>
      <c r="J47" s="51"/>
      <c r="K47" s="518"/>
      <c r="L47" s="518"/>
      <c r="M47" s="518"/>
      <c r="N47" s="518"/>
      <c r="O47" s="518"/>
      <c r="P47" s="518"/>
      <c r="Q47" s="518"/>
      <c r="R47" s="518"/>
      <c r="S47" s="518"/>
      <c r="T47" s="518"/>
      <c r="U47" s="518"/>
      <c r="V47" s="518"/>
      <c r="W47" s="518"/>
      <c r="X47" s="518"/>
      <c r="Y47" s="518"/>
      <c r="Z47" s="518"/>
      <c r="AA47" s="518"/>
      <c r="AB47" s="518"/>
      <c r="AC47" s="518"/>
      <c r="AD47" s="518"/>
      <c r="AE47" s="518"/>
      <c r="AF47" s="518"/>
      <c r="AG47" s="518"/>
      <c r="AH47" s="518"/>
      <c r="AI47" s="518"/>
      <c r="AJ47" s="518"/>
      <c r="AK47" s="52"/>
      <c r="AL47" s="53"/>
      <c r="AM47" s="609"/>
      <c r="AN47" s="609"/>
      <c r="AO47" s="609"/>
      <c r="AP47" s="609"/>
      <c r="AQ47" s="609"/>
      <c r="AR47" s="51"/>
      <c r="AS47" s="87"/>
      <c r="AT47" s="503" t="str">
        <f>_xlfn.TEXTJOIN("　",TRUE,履歴入力!P41,履歴入力!P42)</f>
        <v/>
      </c>
      <c r="AU47" s="611"/>
      <c r="AV47" s="611"/>
      <c r="AW47" s="611"/>
      <c r="AX47" s="611"/>
      <c r="AY47" s="611"/>
      <c r="AZ47" s="611"/>
      <c r="BA47" s="611"/>
      <c r="BB47" s="611"/>
      <c r="BC47" s="611"/>
      <c r="BD47" s="611"/>
      <c r="BE47" s="611"/>
      <c r="BF47" s="611"/>
      <c r="BG47" s="611"/>
      <c r="BH47" s="611"/>
      <c r="BI47" s="611"/>
      <c r="BJ47" s="611"/>
      <c r="BK47" s="611"/>
      <c r="BL47" s="611"/>
      <c r="BM47" s="611"/>
      <c r="BN47" s="611"/>
      <c r="BO47" s="611"/>
      <c r="BP47" s="611"/>
      <c r="BQ47" s="611"/>
      <c r="BR47" s="55"/>
    </row>
    <row r="48" spans="2:70" s="28" customFormat="1" ht="12.75" customHeight="1" x14ac:dyDescent="0.4">
      <c r="B48" s="63"/>
      <c r="C48" s="608" t="str">
        <f>IF(履歴入力!X54=""," ・・ ",SUBSTITUTE(TEXT(SUBSTITUTE(TEXT(SUBSTITUTE(TEXT(SUBSTITUTE(TEXT(履歴入力!X54,"[$-ja-JP]gggee年mm月dd日"),"月0","月 "),"[$-ja-JP]gggee年mm月dd日"),"年0","年 "),"[$-ja-JP]gggee年mm月dd日"),"成0","成 "),"[$-ja-JP]gggee年mm月dd日"),"和0","和 "))</f>
        <v> ・・ </v>
      </c>
      <c r="D48" s="608"/>
      <c r="E48" s="608"/>
      <c r="F48" s="608"/>
      <c r="G48" s="608"/>
      <c r="H48" s="608"/>
      <c r="I48" s="64"/>
      <c r="J48" s="59"/>
      <c r="K48" s="527" t="str">
        <f>IF(履歴入力!Y54="","",履歴入力!Y54)</f>
        <v/>
      </c>
      <c r="L48" s="527"/>
      <c r="M48" s="527"/>
      <c r="N48" s="527"/>
      <c r="O48" s="527"/>
      <c r="P48" s="527"/>
      <c r="Q48" s="527"/>
      <c r="R48" s="527"/>
      <c r="S48" s="527"/>
      <c r="T48" s="527"/>
      <c r="U48" s="527"/>
      <c r="V48" s="527"/>
      <c r="W48" s="527"/>
      <c r="X48" s="527"/>
      <c r="Y48" s="527"/>
      <c r="Z48" s="527"/>
      <c r="AA48" s="527"/>
      <c r="AB48" s="527"/>
      <c r="AC48" s="527"/>
      <c r="AD48" s="527"/>
      <c r="AE48" s="527"/>
      <c r="AF48" s="527"/>
      <c r="AG48" s="527"/>
      <c r="AH48" s="527"/>
      <c r="AI48" s="527"/>
      <c r="AJ48" s="527"/>
      <c r="AK48" s="64"/>
      <c r="AL48" s="99"/>
      <c r="AM48" s="608" t="str">
        <f>IF(履歴入力!V43=""," ・・ ",SUBSTITUTE(TEXT(SUBSTITUTE(TEXT(SUBSTITUTE(TEXT(SUBSTITUTE(TEXT(履歴入力!V43,"[$-ja-JP]gggee年mm月dd日"),"月0","月 "),"[$-ja-JP]gggee年mm月dd日"),"年0","年 "),"[$-ja-JP]gggee年mm月dd日"),"成0","成 "),"[$-ja-JP]gggee年mm月dd日"),"和0","和 ")&amp;CHAR(10)&amp;SUBSTITUTE(TEXT(SUBSTITUTE(TEXT(SUBSTITUTE(TEXT(SUBSTITUTE(TEXT(履歴入力!W43,"[$-ja-JP]gggee年mm月dd日"),"月0","月 "),"[$-ja-JP]gggee年mm月dd日"),"年0","年 "),"[$-ja-JP]gggee年mm月dd日"),"成0","成 "),"[$-ja-JP]gggee年mm月dd日"),"和0","和 "))</f>
        <v> ・・ </v>
      </c>
      <c r="AN48" s="608"/>
      <c r="AO48" s="608"/>
      <c r="AP48" s="608"/>
      <c r="AQ48" s="608"/>
      <c r="AR48" s="59"/>
      <c r="AS48" s="96"/>
      <c r="AT48" s="501" t="str">
        <f>IF(履歴入力!H43="","",履歴入力!H43)</f>
        <v/>
      </c>
      <c r="AU48" s="610"/>
      <c r="AV48" s="610"/>
      <c r="AW48" s="610"/>
      <c r="AX48" s="610"/>
      <c r="AY48" s="610"/>
      <c r="AZ48" s="610"/>
      <c r="BA48" s="610"/>
      <c r="BB48" s="610"/>
      <c r="BC48" s="610"/>
      <c r="BD48" s="610"/>
      <c r="BE48" s="610"/>
      <c r="BF48" s="610"/>
      <c r="BG48" s="610"/>
      <c r="BH48" s="610"/>
      <c r="BI48" s="610"/>
      <c r="BJ48" s="610"/>
      <c r="BK48" s="610"/>
      <c r="BL48" s="610"/>
      <c r="BM48" s="610"/>
      <c r="BN48" s="610"/>
      <c r="BO48" s="610"/>
      <c r="BP48" s="610"/>
      <c r="BQ48" s="610"/>
      <c r="BR48" s="49"/>
    </row>
    <row r="49" spans="1:71" s="28" customFormat="1" ht="12.75" customHeight="1" x14ac:dyDescent="0.4">
      <c r="B49" s="61"/>
      <c r="C49" s="609"/>
      <c r="D49" s="609"/>
      <c r="E49" s="609"/>
      <c r="F49" s="609"/>
      <c r="G49" s="609"/>
      <c r="H49" s="609"/>
      <c r="I49" s="52"/>
      <c r="J49" s="51"/>
      <c r="K49" s="518"/>
      <c r="L49" s="518"/>
      <c r="M49" s="518"/>
      <c r="N49" s="518"/>
      <c r="O49" s="518"/>
      <c r="P49" s="518"/>
      <c r="Q49" s="518"/>
      <c r="R49" s="518"/>
      <c r="S49" s="518"/>
      <c r="T49" s="518"/>
      <c r="U49" s="518"/>
      <c r="V49" s="518"/>
      <c r="W49" s="518"/>
      <c r="X49" s="518"/>
      <c r="Y49" s="518"/>
      <c r="Z49" s="518"/>
      <c r="AA49" s="518"/>
      <c r="AB49" s="518"/>
      <c r="AC49" s="518"/>
      <c r="AD49" s="518"/>
      <c r="AE49" s="518"/>
      <c r="AF49" s="518"/>
      <c r="AG49" s="518"/>
      <c r="AH49" s="518"/>
      <c r="AI49" s="518"/>
      <c r="AJ49" s="518"/>
      <c r="AK49" s="52"/>
      <c r="AL49" s="53"/>
      <c r="AM49" s="609"/>
      <c r="AN49" s="609"/>
      <c r="AO49" s="609"/>
      <c r="AP49" s="609"/>
      <c r="AQ49" s="609"/>
      <c r="AR49" s="51"/>
      <c r="AS49" s="87"/>
      <c r="AT49" s="503" t="str">
        <f>_xlfn.TEXTJOIN("　",TRUE,履歴入力!P43,履歴入力!P44)</f>
        <v/>
      </c>
      <c r="AU49" s="611"/>
      <c r="AV49" s="611"/>
      <c r="AW49" s="611"/>
      <c r="AX49" s="611"/>
      <c r="AY49" s="611"/>
      <c r="AZ49" s="611"/>
      <c r="BA49" s="611"/>
      <c r="BB49" s="611"/>
      <c r="BC49" s="611"/>
      <c r="BD49" s="611"/>
      <c r="BE49" s="611"/>
      <c r="BF49" s="611"/>
      <c r="BG49" s="611"/>
      <c r="BH49" s="611"/>
      <c r="BI49" s="611"/>
      <c r="BJ49" s="611"/>
      <c r="BK49" s="611"/>
      <c r="BL49" s="611"/>
      <c r="BM49" s="611"/>
      <c r="BN49" s="611"/>
      <c r="BO49" s="611"/>
      <c r="BP49" s="611"/>
      <c r="BQ49" s="611"/>
      <c r="BR49" s="55"/>
    </row>
    <row r="50" spans="1:71" s="28" customFormat="1" ht="12.75" customHeight="1" x14ac:dyDescent="0.4">
      <c r="B50" s="63"/>
      <c r="C50" s="608" t="str">
        <f>IF(履歴入力!X55=""," ・・ ",SUBSTITUTE(TEXT(SUBSTITUTE(TEXT(SUBSTITUTE(TEXT(SUBSTITUTE(TEXT(履歴入力!X55,"[$-ja-JP]gggee年mm月dd日"),"月0","月 "),"[$-ja-JP]gggee年mm月dd日"),"年0","年 "),"[$-ja-JP]gggee年mm月dd日"),"成0","成 "),"[$-ja-JP]gggee年mm月dd日"),"和0","和 "))</f>
        <v> ・・ </v>
      </c>
      <c r="D50" s="608"/>
      <c r="E50" s="608"/>
      <c r="F50" s="608"/>
      <c r="G50" s="608"/>
      <c r="H50" s="608"/>
      <c r="I50" s="64"/>
      <c r="J50" s="59"/>
      <c r="K50" s="527" t="str">
        <f>IF(履歴入力!Y55="","",履歴入力!Y55)</f>
        <v/>
      </c>
      <c r="L50" s="527"/>
      <c r="M50" s="527"/>
      <c r="N50" s="527"/>
      <c r="O50" s="527"/>
      <c r="P50" s="527"/>
      <c r="Q50" s="527"/>
      <c r="R50" s="527"/>
      <c r="S50" s="527"/>
      <c r="T50" s="527"/>
      <c r="U50" s="527"/>
      <c r="V50" s="527"/>
      <c r="W50" s="527"/>
      <c r="X50" s="527"/>
      <c r="Y50" s="527"/>
      <c r="Z50" s="527"/>
      <c r="AA50" s="527"/>
      <c r="AB50" s="527"/>
      <c r="AC50" s="527"/>
      <c r="AD50" s="527"/>
      <c r="AE50" s="527"/>
      <c r="AF50" s="527"/>
      <c r="AG50" s="527"/>
      <c r="AH50" s="527"/>
      <c r="AI50" s="527"/>
      <c r="AJ50" s="527"/>
      <c r="AK50" s="64"/>
      <c r="AL50" s="99"/>
      <c r="AM50" s="608" t="str">
        <f>IF(履歴入力!V45=""," ・・ ",SUBSTITUTE(TEXT(SUBSTITUTE(TEXT(SUBSTITUTE(TEXT(SUBSTITUTE(TEXT(履歴入力!V45,"[$-ja-JP]gggee年mm月dd日"),"月0","月 "),"[$-ja-JP]gggee年mm月dd日"),"年0","年 "),"[$-ja-JP]gggee年mm月dd日"),"成0","成 "),"[$-ja-JP]gggee年mm月dd日"),"和0","和 ")&amp;CHAR(10)&amp;SUBSTITUTE(TEXT(SUBSTITUTE(TEXT(SUBSTITUTE(TEXT(SUBSTITUTE(TEXT(履歴入力!W45,"[$-ja-JP]gggee年mm月dd日"),"月0","月 "),"[$-ja-JP]gggee年mm月dd日"),"年0","年 "),"[$-ja-JP]gggee年mm月dd日"),"成0","成 "),"[$-ja-JP]gggee年mm月dd日"),"和0","和 "))</f>
        <v> ・・ </v>
      </c>
      <c r="AN50" s="608"/>
      <c r="AO50" s="608"/>
      <c r="AP50" s="608"/>
      <c r="AQ50" s="608"/>
      <c r="AR50" s="59"/>
      <c r="AS50" s="96"/>
      <c r="AT50" s="501" t="str">
        <f>IF(履歴入力!H45="","",履歴入力!H45)</f>
        <v/>
      </c>
      <c r="AU50" s="610"/>
      <c r="AV50" s="610"/>
      <c r="AW50" s="610"/>
      <c r="AX50" s="610"/>
      <c r="AY50" s="610"/>
      <c r="AZ50" s="610"/>
      <c r="BA50" s="610"/>
      <c r="BB50" s="610"/>
      <c r="BC50" s="610"/>
      <c r="BD50" s="610"/>
      <c r="BE50" s="610"/>
      <c r="BF50" s="610"/>
      <c r="BG50" s="610"/>
      <c r="BH50" s="610"/>
      <c r="BI50" s="610"/>
      <c r="BJ50" s="610"/>
      <c r="BK50" s="610"/>
      <c r="BL50" s="610"/>
      <c r="BM50" s="610"/>
      <c r="BN50" s="610"/>
      <c r="BO50" s="610"/>
      <c r="BP50" s="610"/>
      <c r="BQ50" s="610"/>
      <c r="BR50" s="49"/>
    </row>
    <row r="51" spans="1:71" s="28" customFormat="1" ht="12.75" customHeight="1" x14ac:dyDescent="0.4">
      <c r="B51" s="61"/>
      <c r="C51" s="609"/>
      <c r="D51" s="609"/>
      <c r="E51" s="609"/>
      <c r="F51" s="609"/>
      <c r="G51" s="609"/>
      <c r="H51" s="609"/>
      <c r="I51" s="52"/>
      <c r="J51" s="51"/>
      <c r="K51" s="518"/>
      <c r="L51" s="518"/>
      <c r="M51" s="518"/>
      <c r="N51" s="518"/>
      <c r="O51" s="518"/>
      <c r="P51" s="518"/>
      <c r="Q51" s="518"/>
      <c r="R51" s="518"/>
      <c r="S51" s="518"/>
      <c r="T51" s="518"/>
      <c r="U51" s="518"/>
      <c r="V51" s="518"/>
      <c r="W51" s="518"/>
      <c r="X51" s="518"/>
      <c r="Y51" s="518"/>
      <c r="Z51" s="518"/>
      <c r="AA51" s="518"/>
      <c r="AB51" s="518"/>
      <c r="AC51" s="518"/>
      <c r="AD51" s="518"/>
      <c r="AE51" s="518"/>
      <c r="AF51" s="518"/>
      <c r="AG51" s="518"/>
      <c r="AH51" s="518"/>
      <c r="AI51" s="518"/>
      <c r="AJ51" s="518"/>
      <c r="AK51" s="52"/>
      <c r="AL51" s="53"/>
      <c r="AM51" s="609"/>
      <c r="AN51" s="609"/>
      <c r="AO51" s="609"/>
      <c r="AP51" s="609"/>
      <c r="AQ51" s="609"/>
      <c r="AR51" s="51"/>
      <c r="AS51" s="87"/>
      <c r="AT51" s="503" t="str">
        <f>_xlfn.TEXTJOIN("　",TRUE,履歴入力!P45,履歴入力!P46)</f>
        <v/>
      </c>
      <c r="AU51" s="611"/>
      <c r="AV51" s="611"/>
      <c r="AW51" s="611"/>
      <c r="AX51" s="611"/>
      <c r="AY51" s="611"/>
      <c r="AZ51" s="611"/>
      <c r="BA51" s="611"/>
      <c r="BB51" s="611"/>
      <c r="BC51" s="611"/>
      <c r="BD51" s="611"/>
      <c r="BE51" s="611"/>
      <c r="BF51" s="611"/>
      <c r="BG51" s="611"/>
      <c r="BH51" s="611"/>
      <c r="BI51" s="611"/>
      <c r="BJ51" s="611"/>
      <c r="BK51" s="611"/>
      <c r="BL51" s="611"/>
      <c r="BM51" s="611"/>
      <c r="BN51" s="611"/>
      <c r="BO51" s="611"/>
      <c r="BP51" s="611"/>
      <c r="BQ51" s="611"/>
      <c r="BR51" s="55"/>
    </row>
    <row r="52" spans="1:71" s="28" customFormat="1" ht="12.75" customHeight="1" x14ac:dyDescent="0.4">
      <c r="B52" s="63"/>
      <c r="C52" s="608" t="str">
        <f>IF(履歴入力!X56=""," ・・ ",SUBSTITUTE(TEXT(SUBSTITUTE(TEXT(SUBSTITUTE(TEXT(SUBSTITUTE(TEXT(履歴入力!X56,"[$-ja-JP]gggee年mm月dd日"),"月0","月 "),"[$-ja-JP]gggee年mm月dd日"),"年0","年 "),"[$-ja-JP]gggee年mm月dd日"),"成0","成 "),"[$-ja-JP]gggee年mm月dd日"),"和0","和 "))</f>
        <v> ・・ </v>
      </c>
      <c r="D52" s="608"/>
      <c r="E52" s="608"/>
      <c r="F52" s="608"/>
      <c r="G52" s="608"/>
      <c r="H52" s="608"/>
      <c r="I52" s="64"/>
      <c r="J52" s="59"/>
      <c r="K52" s="527" t="str">
        <f>IF(履歴入力!Y56="","",履歴入力!Y56)</f>
        <v/>
      </c>
      <c r="L52" s="527"/>
      <c r="M52" s="527"/>
      <c r="N52" s="527"/>
      <c r="O52" s="527"/>
      <c r="P52" s="527"/>
      <c r="Q52" s="527"/>
      <c r="R52" s="527"/>
      <c r="S52" s="527"/>
      <c r="T52" s="527"/>
      <c r="U52" s="527"/>
      <c r="V52" s="527"/>
      <c r="W52" s="527"/>
      <c r="X52" s="527"/>
      <c r="Y52" s="527"/>
      <c r="Z52" s="527"/>
      <c r="AA52" s="527"/>
      <c r="AB52" s="527"/>
      <c r="AC52" s="527"/>
      <c r="AD52" s="527"/>
      <c r="AE52" s="527"/>
      <c r="AF52" s="527"/>
      <c r="AG52" s="527"/>
      <c r="AH52" s="527"/>
      <c r="AI52" s="527"/>
      <c r="AJ52" s="527"/>
      <c r="AK52" s="64"/>
      <c r="AL52" s="99"/>
      <c r="AM52" s="608" t="str">
        <f>IF(履歴入力!V47=""," ・・ ",SUBSTITUTE(TEXT(SUBSTITUTE(TEXT(SUBSTITUTE(TEXT(SUBSTITUTE(TEXT(履歴入力!V47,"[$-ja-JP]gggee年mm月dd日"),"月0","月 "),"[$-ja-JP]gggee年mm月dd日"),"年0","年 "),"[$-ja-JP]gggee年mm月dd日"),"成0","成 "),"[$-ja-JP]gggee年mm月dd日"),"和0","和 ")&amp;CHAR(10)&amp;SUBSTITUTE(TEXT(SUBSTITUTE(TEXT(SUBSTITUTE(TEXT(SUBSTITUTE(TEXT(履歴入力!W47,"[$-ja-JP]gggee年mm月dd日"),"月0","月 "),"[$-ja-JP]gggee年mm月dd日"),"年0","年 "),"[$-ja-JP]gggee年mm月dd日"),"成0","成 "),"[$-ja-JP]gggee年mm月dd日"),"和0","和 "))</f>
        <v> ・・ </v>
      </c>
      <c r="AN52" s="608"/>
      <c r="AO52" s="608"/>
      <c r="AP52" s="608"/>
      <c r="AQ52" s="608"/>
      <c r="AR52" s="59"/>
      <c r="AS52" s="90"/>
      <c r="AT52" s="501" t="str">
        <f>IF(履歴入力!H47="","",履歴入力!H47)</f>
        <v/>
      </c>
      <c r="AU52" s="610"/>
      <c r="AV52" s="610"/>
      <c r="AW52" s="610"/>
      <c r="AX52" s="610"/>
      <c r="AY52" s="610"/>
      <c r="AZ52" s="610"/>
      <c r="BA52" s="610"/>
      <c r="BB52" s="610"/>
      <c r="BC52" s="610"/>
      <c r="BD52" s="610"/>
      <c r="BE52" s="610"/>
      <c r="BF52" s="610"/>
      <c r="BG52" s="610"/>
      <c r="BH52" s="610"/>
      <c r="BI52" s="610"/>
      <c r="BJ52" s="610"/>
      <c r="BK52" s="610"/>
      <c r="BL52" s="610"/>
      <c r="BM52" s="610"/>
      <c r="BN52" s="610"/>
      <c r="BO52" s="610"/>
      <c r="BP52" s="610"/>
      <c r="BQ52" s="610"/>
      <c r="BR52" s="60"/>
    </row>
    <row r="53" spans="1:71" s="28" customFormat="1" ht="12.75" customHeight="1" x14ac:dyDescent="0.4">
      <c r="B53" s="95"/>
      <c r="C53" s="636"/>
      <c r="D53" s="636"/>
      <c r="E53" s="636"/>
      <c r="F53" s="636"/>
      <c r="G53" s="636"/>
      <c r="H53" s="636"/>
      <c r="I53" s="82"/>
      <c r="J53" s="81"/>
      <c r="K53" s="528"/>
      <c r="L53" s="528"/>
      <c r="M53" s="528"/>
      <c r="N53" s="528"/>
      <c r="O53" s="528"/>
      <c r="P53" s="528"/>
      <c r="Q53" s="528"/>
      <c r="R53" s="528"/>
      <c r="S53" s="528"/>
      <c r="T53" s="528"/>
      <c r="U53" s="528"/>
      <c r="V53" s="528"/>
      <c r="W53" s="528"/>
      <c r="X53" s="528"/>
      <c r="Y53" s="528"/>
      <c r="Z53" s="528"/>
      <c r="AA53" s="528"/>
      <c r="AB53" s="528"/>
      <c r="AC53" s="528"/>
      <c r="AD53" s="528"/>
      <c r="AE53" s="528"/>
      <c r="AF53" s="528"/>
      <c r="AG53" s="528"/>
      <c r="AH53" s="528"/>
      <c r="AI53" s="528"/>
      <c r="AJ53" s="528"/>
      <c r="AK53" s="82"/>
      <c r="AL53" s="83"/>
      <c r="AM53" s="636"/>
      <c r="AN53" s="636"/>
      <c r="AO53" s="636"/>
      <c r="AP53" s="636"/>
      <c r="AQ53" s="636"/>
      <c r="AR53" s="81"/>
      <c r="AS53" s="97"/>
      <c r="AT53" s="637" t="str">
        <f>_xlfn.TEXTJOIN("　",TRUE,履歴入力!P47,履歴入力!P48)</f>
        <v/>
      </c>
      <c r="AU53" s="638"/>
      <c r="AV53" s="638"/>
      <c r="AW53" s="638"/>
      <c r="AX53" s="638"/>
      <c r="AY53" s="638"/>
      <c r="AZ53" s="638"/>
      <c r="BA53" s="638"/>
      <c r="BB53" s="638"/>
      <c r="BC53" s="638"/>
      <c r="BD53" s="638"/>
      <c r="BE53" s="638"/>
      <c r="BF53" s="638"/>
      <c r="BG53" s="638"/>
      <c r="BH53" s="638"/>
      <c r="BI53" s="638"/>
      <c r="BJ53" s="638"/>
      <c r="BK53" s="638"/>
      <c r="BL53" s="638"/>
      <c r="BM53" s="638"/>
      <c r="BN53" s="638"/>
      <c r="BO53" s="638"/>
      <c r="BP53" s="638"/>
      <c r="BQ53" s="638"/>
      <c r="BR53" s="85"/>
    </row>
    <row r="54" spans="1:71" s="28" customFormat="1" ht="15" customHeight="1" x14ac:dyDescent="0.4">
      <c r="C54" s="102"/>
      <c r="D54" s="102"/>
      <c r="E54" s="102"/>
      <c r="F54" s="102"/>
      <c r="G54" s="102"/>
      <c r="H54" s="102"/>
      <c r="AL54" s="33"/>
      <c r="AM54" s="102"/>
      <c r="AN54" s="102"/>
      <c r="AO54" s="102"/>
      <c r="AP54" s="102"/>
      <c r="AQ54" s="102"/>
      <c r="AT54" s="100"/>
      <c r="AU54" s="100"/>
      <c r="AV54" s="100"/>
      <c r="AW54" s="100"/>
      <c r="AX54" s="100"/>
      <c r="AY54" s="100"/>
      <c r="AZ54" s="100"/>
      <c r="BA54" s="100"/>
      <c r="BB54" s="100"/>
      <c r="BC54" s="100"/>
      <c r="BD54" s="100"/>
      <c r="BE54" s="100"/>
      <c r="BF54" s="100"/>
      <c r="BG54" s="100"/>
      <c r="BH54" s="100"/>
      <c r="BI54" s="100"/>
      <c r="BJ54" s="100"/>
      <c r="BK54" s="100"/>
      <c r="BL54" s="100"/>
      <c r="BM54" s="100"/>
      <c r="BN54" s="100"/>
      <c r="BO54" s="100"/>
      <c r="BP54" s="100"/>
      <c r="BQ54" s="100"/>
    </row>
    <row r="55" spans="1:71" s="28" customFormat="1" ht="15" customHeight="1" x14ac:dyDescent="0.4">
      <c r="B55" s="618" t="s">
        <v>194</v>
      </c>
      <c r="C55" s="619"/>
      <c r="D55" s="620"/>
      <c r="E55" s="627" t="str">
        <f>IF(履歴入力!C59="","",履歴入力!C59)</f>
        <v/>
      </c>
      <c r="F55" s="628"/>
      <c r="G55" s="628"/>
      <c r="H55" s="628"/>
      <c r="I55" s="628"/>
      <c r="J55" s="628"/>
      <c r="K55" s="628"/>
      <c r="L55" s="628"/>
      <c r="M55" s="628"/>
      <c r="N55" s="628"/>
      <c r="O55" s="628"/>
      <c r="P55" s="628"/>
      <c r="Q55" s="628"/>
      <c r="R55" s="628"/>
      <c r="S55" s="628"/>
      <c r="T55" s="628"/>
      <c r="U55" s="628"/>
      <c r="V55" s="628"/>
      <c r="W55" s="628"/>
      <c r="X55" s="628"/>
      <c r="Y55" s="628"/>
      <c r="Z55" s="628"/>
      <c r="AA55" s="628"/>
      <c r="AB55" s="628"/>
      <c r="AC55" s="628"/>
      <c r="AD55" s="628"/>
      <c r="AE55" s="628"/>
      <c r="AF55" s="628"/>
      <c r="AG55" s="628"/>
      <c r="AH55" s="628"/>
      <c r="AI55" s="628"/>
      <c r="AJ55" s="628"/>
      <c r="AK55" s="629"/>
      <c r="AL55" s="99"/>
      <c r="AM55" s="103" t="s">
        <v>195</v>
      </c>
      <c r="AN55" s="101"/>
      <c r="AO55" s="101"/>
      <c r="AP55" s="101"/>
      <c r="AQ55" s="101"/>
      <c r="AR55" s="59"/>
      <c r="AS55" s="59"/>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64"/>
    </row>
    <row r="56" spans="1:71" s="28" customFormat="1" ht="15" customHeight="1" x14ac:dyDescent="0.4">
      <c r="B56" s="621"/>
      <c r="C56" s="622"/>
      <c r="D56" s="623"/>
      <c r="E56" s="630"/>
      <c r="F56" s="631"/>
      <c r="G56" s="631"/>
      <c r="H56" s="631"/>
      <c r="I56" s="631"/>
      <c r="J56" s="631"/>
      <c r="K56" s="631"/>
      <c r="L56" s="631"/>
      <c r="M56" s="631"/>
      <c r="N56" s="631"/>
      <c r="O56" s="631"/>
      <c r="P56" s="631"/>
      <c r="Q56" s="631"/>
      <c r="R56" s="631"/>
      <c r="S56" s="631"/>
      <c r="T56" s="631"/>
      <c r="U56" s="631"/>
      <c r="V56" s="631"/>
      <c r="W56" s="631"/>
      <c r="X56" s="631"/>
      <c r="Y56" s="631"/>
      <c r="Z56" s="631"/>
      <c r="AA56" s="631"/>
      <c r="AB56" s="631"/>
      <c r="AC56" s="631"/>
      <c r="AD56" s="631"/>
      <c r="AE56" s="631"/>
      <c r="AF56" s="631"/>
      <c r="AG56" s="631"/>
      <c r="AH56" s="631"/>
      <c r="AI56" s="631"/>
      <c r="AJ56" s="631"/>
      <c r="AK56" s="632"/>
      <c r="AL56" s="48"/>
      <c r="AM56" s="102"/>
      <c r="AN56" s="102"/>
      <c r="AO56" s="102"/>
      <c r="AP56" s="102"/>
      <c r="AQ56" s="102"/>
      <c r="AT56" s="100"/>
      <c r="AU56" s="100"/>
      <c r="AV56" s="100"/>
      <c r="AW56" s="100"/>
      <c r="AX56" s="100"/>
      <c r="AY56" s="100"/>
      <c r="AZ56" s="100"/>
      <c r="BA56" s="100"/>
      <c r="BB56" s="100"/>
      <c r="BC56" s="100"/>
      <c r="BD56" s="100"/>
      <c r="BE56" s="100"/>
      <c r="BF56" s="100"/>
      <c r="BG56" s="100"/>
      <c r="BH56" s="100"/>
      <c r="BI56" s="100"/>
      <c r="BJ56" s="100"/>
      <c r="BK56" s="100"/>
      <c r="BL56" s="100"/>
      <c r="BM56" s="100"/>
      <c r="BN56" s="100"/>
      <c r="BO56" s="100"/>
      <c r="BP56" s="100"/>
      <c r="BQ56" s="100"/>
      <c r="BR56" s="71"/>
    </row>
    <row r="57" spans="1:71" s="28" customFormat="1" ht="15" customHeight="1" x14ac:dyDescent="0.4">
      <c r="B57" s="621"/>
      <c r="C57" s="622"/>
      <c r="D57" s="623"/>
      <c r="E57" s="630"/>
      <c r="F57" s="631"/>
      <c r="G57" s="631"/>
      <c r="H57" s="631"/>
      <c r="I57" s="631"/>
      <c r="J57" s="631"/>
      <c r="K57" s="631"/>
      <c r="L57" s="631"/>
      <c r="M57" s="631"/>
      <c r="N57" s="631"/>
      <c r="O57" s="631"/>
      <c r="P57" s="631"/>
      <c r="Q57" s="631"/>
      <c r="R57" s="631"/>
      <c r="S57" s="631"/>
      <c r="T57" s="631"/>
      <c r="U57" s="631"/>
      <c r="V57" s="631"/>
      <c r="W57" s="631"/>
      <c r="X57" s="631"/>
      <c r="Y57" s="631"/>
      <c r="Z57" s="631"/>
      <c r="AA57" s="631"/>
      <c r="AB57" s="631"/>
      <c r="AC57" s="631"/>
      <c r="AD57" s="631"/>
      <c r="AE57" s="631"/>
      <c r="AF57" s="631"/>
      <c r="AG57" s="631"/>
      <c r="AH57" s="631"/>
      <c r="AI57" s="631"/>
      <c r="AJ57" s="631"/>
      <c r="AK57" s="632"/>
      <c r="AL57" s="48"/>
      <c r="AM57" s="102"/>
      <c r="AN57" s="102"/>
      <c r="AO57" s="102"/>
      <c r="AP57" s="102"/>
      <c r="AQ57" s="102"/>
      <c r="AT57" s="100"/>
      <c r="AU57" s="100"/>
      <c r="AV57" s="100"/>
      <c r="AW57" s="100"/>
      <c r="AX57" s="100"/>
      <c r="AY57" s="100"/>
      <c r="AZ57" s="100"/>
      <c r="BA57" s="100"/>
      <c r="BB57" s="100"/>
      <c r="BC57" s="100"/>
      <c r="BD57" s="100"/>
      <c r="BE57" s="100"/>
      <c r="BF57" s="100"/>
      <c r="BG57" s="100"/>
      <c r="BH57" s="100"/>
      <c r="BI57" s="100"/>
      <c r="BJ57" s="100"/>
      <c r="BK57" s="100"/>
      <c r="BL57" s="100"/>
      <c r="BM57" s="100"/>
      <c r="BN57" s="100"/>
      <c r="BO57" s="100"/>
      <c r="BP57" s="100"/>
      <c r="BQ57" s="100"/>
      <c r="BR57" s="71"/>
    </row>
    <row r="58" spans="1:71" s="28" customFormat="1" ht="15" customHeight="1" x14ac:dyDescent="0.4">
      <c r="B58" s="621"/>
      <c r="C58" s="622"/>
      <c r="D58" s="623"/>
      <c r="E58" s="630"/>
      <c r="F58" s="631"/>
      <c r="G58" s="631"/>
      <c r="H58" s="631"/>
      <c r="I58" s="631"/>
      <c r="J58" s="631"/>
      <c r="K58" s="631"/>
      <c r="L58" s="631"/>
      <c r="M58" s="631"/>
      <c r="N58" s="631"/>
      <c r="O58" s="631"/>
      <c r="P58" s="631"/>
      <c r="Q58" s="631"/>
      <c r="R58" s="631"/>
      <c r="S58" s="631"/>
      <c r="T58" s="631"/>
      <c r="U58" s="631"/>
      <c r="V58" s="631"/>
      <c r="W58" s="631"/>
      <c r="X58" s="631"/>
      <c r="Y58" s="631"/>
      <c r="Z58" s="631"/>
      <c r="AA58" s="631"/>
      <c r="AB58" s="631"/>
      <c r="AC58" s="631"/>
      <c r="AD58" s="631"/>
      <c r="AE58" s="631"/>
      <c r="AF58" s="631"/>
      <c r="AG58" s="631"/>
      <c r="AH58" s="631"/>
      <c r="AI58" s="631"/>
      <c r="AJ58" s="631"/>
      <c r="AK58" s="632"/>
      <c r="AL58" s="48"/>
      <c r="AM58" s="102"/>
      <c r="AN58" s="102"/>
      <c r="AO58" s="102"/>
      <c r="AP58" s="102"/>
      <c r="AQ58" s="102"/>
      <c r="AT58" s="100"/>
      <c r="AU58" s="100"/>
      <c r="AV58" s="100"/>
      <c r="AW58" s="100"/>
      <c r="AX58" s="100"/>
      <c r="AY58" s="100"/>
      <c r="AZ58" s="100"/>
      <c r="BA58" s="100"/>
      <c r="BB58" s="100"/>
      <c r="BC58" s="100"/>
      <c r="BD58" s="100"/>
      <c r="BE58" s="100"/>
      <c r="BF58" s="100"/>
      <c r="BG58" s="100"/>
      <c r="BH58" s="100"/>
      <c r="BI58" s="100"/>
      <c r="BJ58" s="100"/>
      <c r="BK58" s="100"/>
      <c r="BL58" s="100"/>
      <c r="BM58" s="100"/>
      <c r="BN58" s="100"/>
      <c r="BO58" s="100"/>
      <c r="BP58" s="100"/>
      <c r="BQ58" s="100"/>
      <c r="BR58" s="71"/>
    </row>
    <row r="59" spans="1:71" s="28" customFormat="1" ht="15" customHeight="1" x14ac:dyDescent="0.4">
      <c r="B59" s="624"/>
      <c r="C59" s="625"/>
      <c r="D59" s="626"/>
      <c r="E59" s="633"/>
      <c r="F59" s="634"/>
      <c r="G59" s="634"/>
      <c r="H59" s="634"/>
      <c r="I59" s="634"/>
      <c r="J59" s="634"/>
      <c r="K59" s="634"/>
      <c r="L59" s="634"/>
      <c r="M59" s="634"/>
      <c r="N59" s="634"/>
      <c r="O59" s="634"/>
      <c r="P59" s="634"/>
      <c r="Q59" s="634"/>
      <c r="R59" s="634"/>
      <c r="S59" s="634"/>
      <c r="T59" s="634"/>
      <c r="U59" s="634"/>
      <c r="V59" s="634"/>
      <c r="W59" s="634"/>
      <c r="X59" s="634"/>
      <c r="Y59" s="634"/>
      <c r="Z59" s="634"/>
      <c r="AA59" s="634"/>
      <c r="AB59" s="634"/>
      <c r="AC59" s="634"/>
      <c r="AD59" s="634"/>
      <c r="AE59" s="634"/>
      <c r="AF59" s="634"/>
      <c r="AG59" s="634"/>
      <c r="AH59" s="634"/>
      <c r="AI59" s="634"/>
      <c r="AJ59" s="634"/>
      <c r="AK59" s="635"/>
      <c r="AL59" s="87"/>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2"/>
    </row>
    <row r="60" spans="1:71" s="28" customFormat="1" ht="15" customHeight="1" x14ac:dyDescent="0.4">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row>
    <row r="61" spans="1:71" s="28" customFormat="1" ht="15" customHeight="1" x14ac:dyDescent="0.4"/>
    <row r="62" spans="1:71" s="28" customFormat="1" ht="15" customHeight="1" x14ac:dyDescent="0.4"/>
    <row r="63" spans="1:71" s="28" customFormat="1" ht="15" customHeight="1" x14ac:dyDescent="0.4"/>
    <row r="64" spans="1:71" s="28" customFormat="1" ht="15" customHeight="1" x14ac:dyDescent="0.4"/>
    <row r="65" s="28" customFormat="1" ht="15" customHeight="1" x14ac:dyDescent="0.4"/>
    <row r="66" s="28" customFormat="1" ht="15" customHeight="1" x14ac:dyDescent="0.4"/>
    <row r="67" s="28" customFormat="1" ht="15" customHeight="1" x14ac:dyDescent="0.4"/>
    <row r="68" s="28" customFormat="1" ht="15" customHeight="1" x14ac:dyDescent="0.4"/>
    <row r="69" s="28" customFormat="1" ht="15" customHeight="1" x14ac:dyDescent="0.4"/>
    <row r="70" s="28" customFormat="1" ht="15" customHeight="1" x14ac:dyDescent="0.4"/>
    <row r="71" s="28" customFormat="1" ht="15" customHeight="1" x14ac:dyDescent="0.4"/>
    <row r="72" s="28" customFormat="1" ht="15" customHeight="1" x14ac:dyDescent="0.4"/>
    <row r="73" s="28" customFormat="1" ht="15" customHeight="1" x14ac:dyDescent="0.4"/>
    <row r="74" s="28" customFormat="1" ht="15" customHeight="1" x14ac:dyDescent="0.4"/>
    <row r="75" s="28" customFormat="1" ht="15" customHeight="1" x14ac:dyDescent="0.4"/>
    <row r="76" s="28" customFormat="1" ht="15" customHeight="1" x14ac:dyDescent="0.4"/>
    <row r="77" s="28" customFormat="1" ht="15" customHeight="1" x14ac:dyDescent="0.4"/>
    <row r="78" s="28" customFormat="1" ht="15" customHeight="1" x14ac:dyDescent="0.4"/>
    <row r="79" s="28" customFormat="1" ht="15" customHeight="1" x14ac:dyDescent="0.4"/>
    <row r="80" s="28" customFormat="1" ht="15" customHeight="1" x14ac:dyDescent="0.4"/>
    <row r="81" s="28" customFormat="1" ht="15" customHeight="1" x14ac:dyDescent="0.4"/>
    <row r="82" s="28" customFormat="1" ht="15" customHeight="1" x14ac:dyDescent="0.4"/>
    <row r="83" s="28" customFormat="1" ht="15" customHeight="1" x14ac:dyDescent="0.4"/>
    <row r="84" s="28" customFormat="1" ht="15" customHeight="1" x14ac:dyDescent="0.4"/>
    <row r="85" s="28" customFormat="1" ht="15" customHeight="1" x14ac:dyDescent="0.4"/>
    <row r="86" s="28" customFormat="1" ht="15" customHeight="1" x14ac:dyDescent="0.4"/>
    <row r="87" s="28" customFormat="1" ht="15" customHeight="1" x14ac:dyDescent="0.4"/>
    <row r="88" s="28" customFormat="1" ht="15" customHeight="1" x14ac:dyDescent="0.4"/>
    <row r="89" s="28" customFormat="1" ht="15" customHeight="1" x14ac:dyDescent="0.4"/>
    <row r="90" s="28" customFormat="1" ht="15" customHeight="1" x14ac:dyDescent="0.4"/>
    <row r="91" s="28" customFormat="1" ht="15" customHeight="1" x14ac:dyDescent="0.4"/>
    <row r="92" s="28" customFormat="1" ht="15" customHeight="1" x14ac:dyDescent="0.4"/>
    <row r="93" s="28" customFormat="1" ht="15" customHeight="1" x14ac:dyDescent="0.4"/>
    <row r="94" s="28" customFormat="1" ht="15" customHeight="1" x14ac:dyDescent="0.4"/>
    <row r="95" s="28" customFormat="1" ht="15" customHeight="1" x14ac:dyDescent="0.4"/>
    <row r="96" s="28" customFormat="1" ht="15" customHeight="1" x14ac:dyDescent="0.4"/>
    <row r="97" s="28" customFormat="1" ht="15" customHeight="1" x14ac:dyDescent="0.4"/>
    <row r="98" s="28" customFormat="1" ht="15" customHeight="1" x14ac:dyDescent="0.4"/>
    <row r="99" s="28" customFormat="1" ht="15" customHeight="1" x14ac:dyDescent="0.4"/>
    <row r="100" s="28" customFormat="1" ht="15" customHeight="1" x14ac:dyDescent="0.4"/>
    <row r="101" s="28" customFormat="1" ht="15" customHeight="1" x14ac:dyDescent="0.4"/>
    <row r="102" s="28" customFormat="1" ht="15" customHeight="1" x14ac:dyDescent="0.4"/>
    <row r="103" s="28" customFormat="1" ht="15" customHeight="1" x14ac:dyDescent="0.4"/>
    <row r="104" s="28" customFormat="1" ht="15" customHeight="1" x14ac:dyDescent="0.4"/>
    <row r="105" s="28" customFormat="1" ht="15" customHeight="1" x14ac:dyDescent="0.4"/>
    <row r="106" s="28" customFormat="1" ht="15" customHeight="1" x14ac:dyDescent="0.4"/>
    <row r="107" s="28" customFormat="1" ht="15" customHeight="1" x14ac:dyDescent="0.4"/>
    <row r="108" s="28" customFormat="1" ht="15" customHeight="1" x14ac:dyDescent="0.4"/>
    <row r="109" s="28" customFormat="1" ht="15" customHeight="1" x14ac:dyDescent="0.4"/>
    <row r="110" s="28" customFormat="1" ht="15" customHeight="1" x14ac:dyDescent="0.4"/>
    <row r="111" s="28" customFormat="1" ht="15" customHeight="1" x14ac:dyDescent="0.4"/>
    <row r="112" s="28" customFormat="1" ht="15" customHeight="1" x14ac:dyDescent="0.4"/>
    <row r="113" s="28" customFormat="1" ht="15" customHeight="1" x14ac:dyDescent="0.4"/>
    <row r="114" s="28" customFormat="1" ht="15" customHeight="1" x14ac:dyDescent="0.4"/>
    <row r="115" s="28" customFormat="1" ht="15" customHeight="1" x14ac:dyDescent="0.4"/>
    <row r="116" s="28" customFormat="1" ht="15" customHeight="1" x14ac:dyDescent="0.4"/>
    <row r="117" s="28" customFormat="1" ht="15" customHeight="1" x14ac:dyDescent="0.4"/>
    <row r="118" s="28" customFormat="1" ht="15" customHeight="1" x14ac:dyDescent="0.4"/>
    <row r="119" s="28" customFormat="1" ht="15" customHeight="1" x14ac:dyDescent="0.4"/>
    <row r="120" s="28" customFormat="1" ht="15" customHeight="1" x14ac:dyDescent="0.4"/>
    <row r="121" s="28" customFormat="1" ht="15" customHeight="1" x14ac:dyDescent="0.4"/>
    <row r="122" s="28" customFormat="1" ht="15" customHeight="1" x14ac:dyDescent="0.4"/>
    <row r="123" s="28" customFormat="1" ht="15" customHeight="1" x14ac:dyDescent="0.4"/>
    <row r="124" s="28" customFormat="1" ht="15" customHeight="1" x14ac:dyDescent="0.4"/>
    <row r="125" s="28" customFormat="1" ht="15" customHeight="1" x14ac:dyDescent="0.4"/>
    <row r="126" s="28" customFormat="1" ht="15" customHeight="1" x14ac:dyDescent="0.4"/>
    <row r="127" s="28" customFormat="1" ht="15" customHeight="1" x14ac:dyDescent="0.4"/>
    <row r="128" s="28" customFormat="1" ht="15" customHeight="1" x14ac:dyDescent="0.4"/>
    <row r="129" s="28" customFormat="1" ht="15" customHeight="1" x14ac:dyDescent="0.4"/>
    <row r="130" s="28" customFormat="1" ht="15" customHeight="1" x14ac:dyDescent="0.4"/>
    <row r="131" s="28" customFormat="1" ht="15" customHeight="1" x14ac:dyDescent="0.4"/>
    <row r="132" s="28" customFormat="1" ht="15" customHeight="1" x14ac:dyDescent="0.4"/>
    <row r="133" s="28" customFormat="1" ht="15" customHeight="1" x14ac:dyDescent="0.4"/>
    <row r="134" s="28" customFormat="1" ht="15" customHeight="1" x14ac:dyDescent="0.4"/>
    <row r="135" s="28" customFormat="1" ht="15" customHeight="1" x14ac:dyDescent="0.4"/>
    <row r="136" s="28" customFormat="1" ht="15" customHeight="1" x14ac:dyDescent="0.4"/>
    <row r="137" s="28" customFormat="1" ht="15" customHeight="1" x14ac:dyDescent="0.4"/>
    <row r="138" s="28" customFormat="1" ht="15" customHeight="1" x14ac:dyDescent="0.4"/>
    <row r="139" s="28" customFormat="1" ht="15" customHeight="1" x14ac:dyDescent="0.4"/>
    <row r="140" s="28" customFormat="1" ht="15" customHeight="1" x14ac:dyDescent="0.4"/>
    <row r="141" s="28" customFormat="1" ht="15" customHeight="1" x14ac:dyDescent="0.4"/>
    <row r="142" s="28" customFormat="1" ht="15" customHeight="1" x14ac:dyDescent="0.4"/>
    <row r="143" s="28" customFormat="1" ht="15" customHeight="1" x14ac:dyDescent="0.4"/>
    <row r="144" s="28" customFormat="1" ht="15" customHeight="1" x14ac:dyDescent="0.4"/>
    <row r="145" s="28" customFormat="1" ht="15" customHeight="1" x14ac:dyDescent="0.4"/>
    <row r="146" s="28" customFormat="1" ht="15" customHeight="1" x14ac:dyDescent="0.4"/>
    <row r="147" s="28" customFormat="1" ht="15" customHeight="1" x14ac:dyDescent="0.4"/>
    <row r="148" s="28" customFormat="1" ht="15" customHeight="1" x14ac:dyDescent="0.4"/>
    <row r="149" s="28" customFormat="1" ht="15" customHeight="1" x14ac:dyDescent="0.4"/>
    <row r="150" s="28" customFormat="1" ht="15" customHeight="1" x14ac:dyDescent="0.4"/>
    <row r="151" s="28" customFormat="1" ht="15" customHeight="1" x14ac:dyDescent="0.4"/>
    <row r="152" s="28" customFormat="1" ht="15" customHeight="1" x14ac:dyDescent="0.4"/>
    <row r="153" s="28" customFormat="1" ht="15" customHeight="1" x14ac:dyDescent="0.4"/>
    <row r="154" s="28" customFormat="1" ht="15" customHeight="1" x14ac:dyDescent="0.4"/>
    <row r="155" s="28" customFormat="1" ht="15" customHeight="1" x14ac:dyDescent="0.4"/>
    <row r="156" s="28" customFormat="1" ht="15" customHeight="1" x14ac:dyDescent="0.4"/>
    <row r="157" s="28" customFormat="1" ht="15" customHeight="1" x14ac:dyDescent="0.4"/>
    <row r="158" s="28" customFormat="1" ht="15" customHeight="1" x14ac:dyDescent="0.4"/>
    <row r="159" s="28" customFormat="1" ht="15" customHeight="1" x14ac:dyDescent="0.4"/>
    <row r="160" s="28" customFormat="1" ht="15" customHeight="1" x14ac:dyDescent="0.4"/>
    <row r="161" s="28" customFormat="1" ht="15" customHeight="1" x14ac:dyDescent="0.4"/>
    <row r="162" s="28" customFormat="1" ht="15" customHeight="1" x14ac:dyDescent="0.4"/>
    <row r="163" s="28" customFormat="1" ht="15" customHeight="1" x14ac:dyDescent="0.4"/>
    <row r="164" s="28" customFormat="1" ht="15" customHeight="1" x14ac:dyDescent="0.4"/>
    <row r="165" s="28" customFormat="1" ht="15" customHeight="1" x14ac:dyDescent="0.4"/>
    <row r="166" s="28" customFormat="1" ht="15" customHeight="1" x14ac:dyDescent="0.4"/>
    <row r="167" s="28" customFormat="1" ht="15" customHeight="1" x14ac:dyDescent="0.4"/>
    <row r="168" s="28" customFormat="1" ht="15" customHeight="1" x14ac:dyDescent="0.4"/>
    <row r="169" s="28" customFormat="1" ht="15" customHeight="1" x14ac:dyDescent="0.4"/>
    <row r="170" s="28" customFormat="1" ht="15" customHeight="1" x14ac:dyDescent="0.4"/>
    <row r="171" s="28" customFormat="1" ht="15" customHeight="1" x14ac:dyDescent="0.4"/>
    <row r="172" s="28" customFormat="1" ht="15" customHeight="1" x14ac:dyDescent="0.4"/>
    <row r="173" s="28" customFormat="1" ht="15" customHeight="1" x14ac:dyDescent="0.4"/>
    <row r="174" s="28" customFormat="1" ht="15" customHeight="1" x14ac:dyDescent="0.4"/>
    <row r="175" s="28" customFormat="1" ht="15" customHeight="1" x14ac:dyDescent="0.4"/>
    <row r="176" s="28" customFormat="1" ht="15" customHeight="1" x14ac:dyDescent="0.4"/>
    <row r="177" s="28" customFormat="1" ht="15" customHeight="1" x14ac:dyDescent="0.4"/>
    <row r="178" s="28" customFormat="1" ht="15" customHeight="1" x14ac:dyDescent="0.4"/>
    <row r="179" s="28" customFormat="1" ht="15" customHeight="1" x14ac:dyDescent="0.4"/>
    <row r="180" s="28" customFormat="1" ht="15" customHeight="1" x14ac:dyDescent="0.4"/>
    <row r="181" s="28" customFormat="1" ht="15" customHeight="1" x14ac:dyDescent="0.4"/>
    <row r="182" s="28" customFormat="1" ht="15" customHeight="1" x14ac:dyDescent="0.4"/>
    <row r="183" s="28" customFormat="1" ht="15" customHeight="1" x14ac:dyDescent="0.4"/>
    <row r="184" s="28" customFormat="1" ht="15" customHeight="1" x14ac:dyDescent="0.4"/>
    <row r="185" s="28" customFormat="1" ht="15" customHeight="1" x14ac:dyDescent="0.4"/>
    <row r="186" s="28" customFormat="1" ht="15" customHeight="1" x14ac:dyDescent="0.4"/>
    <row r="187" s="28" customFormat="1" ht="15" customHeight="1" x14ac:dyDescent="0.4"/>
    <row r="188" s="28" customFormat="1" ht="15" customHeight="1" x14ac:dyDescent="0.4"/>
    <row r="189" s="28" customFormat="1" ht="15" customHeight="1" x14ac:dyDescent="0.4"/>
    <row r="190" s="28" customFormat="1" ht="15" customHeight="1" x14ac:dyDescent="0.4"/>
    <row r="191" s="28" customFormat="1" ht="15" customHeight="1" x14ac:dyDescent="0.4"/>
    <row r="192" s="28" customFormat="1" ht="15" customHeight="1" x14ac:dyDescent="0.4"/>
    <row r="193" s="28" customFormat="1" ht="15" customHeight="1" x14ac:dyDescent="0.4"/>
    <row r="194" s="28" customFormat="1" ht="15" customHeight="1" x14ac:dyDescent="0.4"/>
    <row r="195" s="28" customFormat="1" ht="15" customHeight="1" x14ac:dyDescent="0.4"/>
    <row r="196" s="28" customFormat="1" ht="15" customHeight="1" x14ac:dyDescent="0.4"/>
    <row r="197" s="28" customFormat="1" ht="15" customHeight="1" x14ac:dyDescent="0.4"/>
    <row r="198" s="28" customFormat="1" ht="15" customHeight="1" x14ac:dyDescent="0.4"/>
    <row r="199" s="28" customFormat="1" ht="15" customHeight="1" x14ac:dyDescent="0.4"/>
    <row r="200" s="28" customFormat="1" ht="15" customHeight="1" x14ac:dyDescent="0.4"/>
    <row r="201" s="28" customFormat="1" ht="15" customHeight="1" x14ac:dyDescent="0.4"/>
    <row r="202" s="28" customFormat="1" ht="15" customHeight="1" x14ac:dyDescent="0.4"/>
    <row r="203" s="28" customFormat="1" ht="15" customHeight="1" x14ac:dyDescent="0.4"/>
    <row r="204" s="28" customFormat="1" ht="15" customHeight="1" x14ac:dyDescent="0.4"/>
    <row r="205" s="28" customFormat="1" ht="15" customHeight="1" x14ac:dyDescent="0.4"/>
    <row r="206" s="28" customFormat="1" ht="15" customHeight="1" x14ac:dyDescent="0.4"/>
    <row r="207" s="28" customFormat="1" ht="15" customHeight="1" x14ac:dyDescent="0.4"/>
    <row r="208" s="28" customFormat="1" ht="15" customHeight="1" x14ac:dyDescent="0.4"/>
    <row r="209" s="28" customFormat="1" ht="15" customHeight="1" x14ac:dyDescent="0.4"/>
    <row r="210" s="28" customFormat="1" ht="15" customHeight="1" x14ac:dyDescent="0.4"/>
    <row r="211" s="28" customFormat="1" ht="15" customHeight="1" x14ac:dyDescent="0.4"/>
    <row r="212" s="28" customFormat="1" ht="15" customHeight="1" x14ac:dyDescent="0.4"/>
    <row r="213" s="28" customFormat="1" ht="15" customHeight="1" x14ac:dyDescent="0.4"/>
    <row r="214" s="28" customFormat="1" ht="15" customHeight="1" x14ac:dyDescent="0.4"/>
    <row r="215" s="28" customFormat="1" ht="15" customHeight="1" x14ac:dyDescent="0.4"/>
    <row r="216" s="28" customFormat="1" ht="15" customHeight="1" x14ac:dyDescent="0.4"/>
    <row r="217" s="28" customFormat="1" ht="15" customHeight="1" x14ac:dyDescent="0.4"/>
    <row r="218" s="28" customFormat="1" ht="15" customHeight="1" x14ac:dyDescent="0.4"/>
    <row r="219" s="28" customFormat="1" ht="15" customHeight="1" x14ac:dyDescent="0.4"/>
    <row r="220" s="28" customFormat="1" ht="15" customHeight="1" x14ac:dyDescent="0.4"/>
    <row r="221" s="28" customFormat="1" ht="15" customHeight="1" x14ac:dyDescent="0.4"/>
    <row r="222" s="28" customFormat="1" ht="15" customHeight="1" x14ac:dyDescent="0.4"/>
    <row r="223" s="28" customFormat="1" ht="15" customHeight="1" x14ac:dyDescent="0.4"/>
    <row r="224" s="28" customFormat="1" ht="15" customHeight="1" x14ac:dyDescent="0.4"/>
    <row r="225" s="28" customFormat="1" ht="15" customHeight="1" x14ac:dyDescent="0.4"/>
    <row r="226" s="28" customFormat="1" ht="15" customHeight="1" x14ac:dyDescent="0.4"/>
    <row r="227" s="28" customFormat="1" ht="15" customHeight="1" x14ac:dyDescent="0.4"/>
    <row r="228" s="28" customFormat="1" ht="15" customHeight="1" x14ac:dyDescent="0.4"/>
    <row r="229" s="28" customFormat="1" ht="15" customHeight="1" x14ac:dyDescent="0.4"/>
    <row r="230" s="28" customFormat="1" ht="15" customHeight="1" x14ac:dyDescent="0.4"/>
    <row r="231" s="28" customFormat="1" ht="15" customHeight="1" x14ac:dyDescent="0.4"/>
    <row r="232" s="28" customFormat="1" ht="15" customHeight="1" x14ac:dyDescent="0.4"/>
    <row r="233" s="28" customFormat="1" ht="15" customHeight="1" x14ac:dyDescent="0.4"/>
    <row r="234" s="28" customFormat="1" ht="15" customHeight="1" x14ac:dyDescent="0.4"/>
    <row r="235" s="28" customFormat="1" ht="15" customHeight="1" x14ac:dyDescent="0.4"/>
    <row r="236" s="28" customFormat="1" ht="15" customHeight="1" x14ac:dyDescent="0.4"/>
    <row r="237" s="28" customFormat="1" ht="15" customHeight="1" x14ac:dyDescent="0.4"/>
    <row r="238" s="28" customFormat="1" ht="15" customHeight="1" x14ac:dyDescent="0.4"/>
    <row r="239" s="28" customFormat="1" ht="15" customHeight="1" x14ac:dyDescent="0.4"/>
    <row r="240" s="28" customFormat="1" ht="15" customHeight="1" x14ac:dyDescent="0.4"/>
    <row r="241" s="28" customFormat="1" ht="15" customHeight="1" x14ac:dyDescent="0.4"/>
    <row r="242" s="28" customFormat="1" ht="15" customHeight="1" x14ac:dyDescent="0.4"/>
    <row r="243" s="28" customFormat="1" ht="15" customHeight="1" x14ac:dyDescent="0.4"/>
    <row r="244" s="28" customFormat="1" ht="15" customHeight="1" x14ac:dyDescent="0.4"/>
    <row r="245" s="28" customFormat="1" ht="15" customHeight="1" x14ac:dyDescent="0.4"/>
    <row r="246" s="28" customFormat="1" ht="15" customHeight="1" x14ac:dyDescent="0.4"/>
    <row r="247" s="28" customFormat="1" ht="15" customHeight="1" x14ac:dyDescent="0.4"/>
    <row r="248" s="28" customFormat="1" ht="15" customHeight="1" x14ac:dyDescent="0.4"/>
    <row r="249" s="28" customFormat="1" ht="15" customHeight="1" x14ac:dyDescent="0.4"/>
    <row r="250" s="28" customFormat="1" ht="15" customHeight="1" x14ac:dyDescent="0.4"/>
    <row r="251" s="28" customFormat="1" ht="15" customHeight="1" x14ac:dyDescent="0.4"/>
    <row r="252" s="28" customFormat="1" ht="15" customHeight="1" x14ac:dyDescent="0.4"/>
    <row r="253" s="28" customFormat="1" ht="15" customHeight="1" x14ac:dyDescent="0.4"/>
    <row r="254" s="28" customFormat="1" ht="15" customHeight="1" x14ac:dyDescent="0.4"/>
    <row r="255" s="28" customFormat="1" ht="15" customHeight="1" x14ac:dyDescent="0.4"/>
    <row r="256" s="28" customFormat="1" ht="15" customHeight="1" x14ac:dyDescent="0.4"/>
    <row r="257" s="28" customFormat="1" ht="15" customHeight="1" x14ac:dyDescent="0.4"/>
    <row r="258" s="28" customFormat="1" ht="15" customHeight="1" x14ac:dyDescent="0.4"/>
    <row r="259" s="28" customFormat="1" ht="15" customHeight="1" x14ac:dyDescent="0.4"/>
    <row r="260" s="28" customFormat="1" ht="15" customHeight="1" x14ac:dyDescent="0.4"/>
    <row r="261" s="28" customFormat="1" ht="15" customHeight="1" x14ac:dyDescent="0.4"/>
    <row r="262" s="28" customFormat="1" ht="15" customHeight="1" x14ac:dyDescent="0.4"/>
    <row r="263" s="28" customFormat="1" ht="15" customHeight="1" x14ac:dyDescent="0.4"/>
    <row r="264" s="28" customFormat="1" ht="15" customHeight="1" x14ac:dyDescent="0.4"/>
    <row r="265" s="28" customFormat="1" ht="15" customHeight="1" x14ac:dyDescent="0.4"/>
    <row r="266" s="28" customFormat="1" ht="15" customHeight="1" x14ac:dyDescent="0.4"/>
    <row r="267" s="28" customFormat="1" ht="15" customHeight="1" x14ac:dyDescent="0.4"/>
    <row r="268" s="28" customFormat="1" ht="15" customHeight="1" x14ac:dyDescent="0.4"/>
    <row r="269" s="28" customFormat="1" ht="15" customHeight="1" x14ac:dyDescent="0.4"/>
    <row r="270" s="28" customFormat="1" ht="15" customHeight="1" x14ac:dyDescent="0.4"/>
    <row r="271" s="28" customFormat="1" ht="15" customHeight="1" x14ac:dyDescent="0.4"/>
    <row r="272" s="28" customFormat="1" ht="15" customHeight="1" x14ac:dyDescent="0.4"/>
    <row r="273" s="28" customFormat="1" ht="15" customHeight="1" x14ac:dyDescent="0.4"/>
    <row r="274" s="28" customFormat="1" ht="15" customHeight="1" x14ac:dyDescent="0.4"/>
    <row r="275" s="28" customFormat="1" ht="15" customHeight="1" x14ac:dyDescent="0.4"/>
    <row r="276" s="28" customFormat="1" ht="15" customHeight="1" x14ac:dyDescent="0.4"/>
    <row r="277" s="28" customFormat="1" ht="15" customHeight="1" x14ac:dyDescent="0.4"/>
    <row r="278" s="28" customFormat="1" ht="15" customHeight="1" x14ac:dyDescent="0.4"/>
    <row r="279" s="28" customFormat="1" ht="15" customHeight="1" x14ac:dyDescent="0.4"/>
    <row r="280" s="28" customFormat="1" ht="15" customHeight="1" x14ac:dyDescent="0.4"/>
    <row r="281" s="28" customFormat="1" ht="15" customHeight="1" x14ac:dyDescent="0.4"/>
    <row r="282" s="28" customFormat="1" ht="15" customHeight="1" x14ac:dyDescent="0.4"/>
    <row r="283" s="28" customFormat="1" ht="15" customHeight="1" x14ac:dyDescent="0.4"/>
    <row r="284" s="28" customFormat="1" ht="15" customHeight="1" x14ac:dyDescent="0.4"/>
    <row r="285" s="28" customFormat="1" ht="15" customHeight="1" x14ac:dyDescent="0.4"/>
    <row r="286" s="28" customFormat="1" ht="15" customHeight="1" x14ac:dyDescent="0.4"/>
    <row r="287" s="28" customFormat="1" ht="15" customHeight="1" x14ac:dyDescent="0.4"/>
    <row r="288" s="28" customFormat="1" ht="15" customHeight="1" x14ac:dyDescent="0.4"/>
    <row r="289" s="28" customFormat="1" ht="15" customHeight="1" x14ac:dyDescent="0.4"/>
    <row r="290" s="28" customFormat="1" ht="15" customHeight="1" x14ac:dyDescent="0.4"/>
    <row r="291" s="28" customFormat="1" ht="15" customHeight="1" x14ac:dyDescent="0.4"/>
    <row r="292" s="28" customFormat="1" ht="15" customHeight="1" x14ac:dyDescent="0.4"/>
    <row r="293" s="28" customFormat="1" ht="15" customHeight="1" x14ac:dyDescent="0.4"/>
    <row r="294" s="28" customFormat="1" ht="15" customHeight="1" x14ac:dyDescent="0.4"/>
    <row r="295" s="28" customFormat="1" ht="15" customHeight="1" x14ac:dyDescent="0.4"/>
    <row r="296" s="28" customFormat="1" ht="15" customHeight="1" x14ac:dyDescent="0.4"/>
    <row r="297" s="28" customFormat="1" ht="15" customHeight="1" x14ac:dyDescent="0.4"/>
    <row r="298" s="28" customFormat="1" ht="15" customHeight="1" x14ac:dyDescent="0.4"/>
    <row r="299" s="28" customFormat="1" ht="15" customHeight="1" x14ac:dyDescent="0.4"/>
    <row r="300" s="28" customFormat="1" ht="15" customHeight="1" x14ac:dyDescent="0.4"/>
    <row r="301" s="28" customFormat="1" ht="15" customHeight="1" x14ac:dyDescent="0.4"/>
    <row r="302" s="28" customFormat="1" ht="15" customHeight="1" x14ac:dyDescent="0.4"/>
    <row r="303" s="28" customFormat="1" ht="15" customHeight="1" x14ac:dyDescent="0.4"/>
    <row r="304" s="28" customFormat="1" ht="15" customHeight="1" x14ac:dyDescent="0.4"/>
    <row r="305" s="28" customFormat="1" ht="15" customHeight="1" x14ac:dyDescent="0.4"/>
    <row r="306" s="28" customFormat="1" ht="15" customHeight="1" x14ac:dyDescent="0.4"/>
    <row r="307" s="28" customFormat="1" ht="15" customHeight="1" x14ac:dyDescent="0.4"/>
    <row r="308" s="28" customFormat="1" ht="15" customHeight="1" x14ac:dyDescent="0.4"/>
    <row r="309" s="28" customFormat="1" ht="15" customHeight="1" x14ac:dyDescent="0.4"/>
    <row r="310" s="28" customFormat="1" ht="15" customHeight="1" x14ac:dyDescent="0.4"/>
    <row r="311" s="28" customFormat="1" ht="15" customHeight="1" x14ac:dyDescent="0.4"/>
    <row r="312" s="28" customFormat="1" ht="15" customHeight="1" x14ac:dyDescent="0.4"/>
    <row r="313" s="28" customFormat="1" ht="15" customHeight="1" x14ac:dyDescent="0.4"/>
    <row r="314" s="28" customFormat="1" ht="15" customHeight="1" x14ac:dyDescent="0.4"/>
    <row r="315" s="28" customFormat="1" ht="15" customHeight="1" x14ac:dyDescent="0.4"/>
    <row r="316" s="28" customFormat="1" ht="15" customHeight="1" x14ac:dyDescent="0.4"/>
    <row r="317" s="28" customFormat="1" ht="15" customHeight="1" x14ac:dyDescent="0.4"/>
    <row r="318" s="28" customFormat="1" ht="15" customHeight="1" x14ac:dyDescent="0.4"/>
    <row r="319" s="28" customFormat="1" ht="15" customHeight="1" x14ac:dyDescent="0.4"/>
    <row r="320" s="28" customFormat="1" ht="15" customHeight="1" x14ac:dyDescent="0.4"/>
    <row r="321" s="28" customFormat="1" ht="15" customHeight="1" x14ac:dyDescent="0.4"/>
    <row r="322" s="28" customFormat="1" ht="15" customHeight="1" x14ac:dyDescent="0.4"/>
    <row r="323" s="28" customFormat="1" ht="15" customHeight="1" x14ac:dyDescent="0.4"/>
    <row r="324" s="28" customFormat="1" ht="15" customHeight="1" x14ac:dyDescent="0.4"/>
    <row r="325" s="28" customFormat="1" ht="15" customHeight="1" x14ac:dyDescent="0.4"/>
    <row r="326" s="28" customFormat="1" ht="15" customHeight="1" x14ac:dyDescent="0.4"/>
    <row r="327" s="28" customFormat="1" ht="15" customHeight="1" x14ac:dyDescent="0.4"/>
    <row r="328" s="28" customFormat="1" ht="15" customHeight="1" x14ac:dyDescent="0.4"/>
    <row r="329" s="28" customFormat="1" ht="15" customHeight="1" x14ac:dyDescent="0.4"/>
    <row r="330" s="28" customFormat="1" ht="15" customHeight="1" x14ac:dyDescent="0.4"/>
    <row r="331" s="28" customFormat="1" ht="15" customHeight="1" x14ac:dyDescent="0.4"/>
    <row r="332" s="28" customFormat="1" ht="15" customHeight="1" x14ac:dyDescent="0.4"/>
    <row r="333" s="28" customFormat="1" ht="15" customHeight="1" x14ac:dyDescent="0.4"/>
    <row r="334" s="28" customFormat="1" ht="15" customHeight="1" x14ac:dyDescent="0.4"/>
    <row r="335" s="28" customFormat="1" ht="15" customHeight="1" x14ac:dyDescent="0.4"/>
    <row r="336" s="28" customFormat="1" ht="15" customHeight="1" x14ac:dyDescent="0.4"/>
    <row r="337" s="28" customFormat="1" ht="15" customHeight="1" x14ac:dyDescent="0.4"/>
    <row r="338" s="28" customFormat="1" ht="15" customHeight="1" x14ac:dyDescent="0.4"/>
    <row r="339" s="28" customFormat="1" ht="15" customHeight="1" x14ac:dyDescent="0.4"/>
    <row r="340" s="28" customFormat="1" ht="15" customHeight="1" x14ac:dyDescent="0.4"/>
    <row r="341" s="28" customFormat="1" ht="15" customHeight="1" x14ac:dyDescent="0.4"/>
    <row r="342" s="28" customFormat="1" ht="15" customHeight="1" x14ac:dyDescent="0.4"/>
    <row r="343" s="28" customFormat="1" ht="15" customHeight="1" x14ac:dyDescent="0.4"/>
    <row r="344" s="28" customFormat="1" ht="15" customHeight="1" x14ac:dyDescent="0.4"/>
    <row r="345" s="28" customFormat="1" ht="15" customHeight="1" x14ac:dyDescent="0.4"/>
    <row r="346" s="28" customFormat="1" ht="15" customHeight="1" x14ac:dyDescent="0.4"/>
    <row r="347" s="28" customFormat="1" ht="15" customHeight="1" x14ac:dyDescent="0.4"/>
    <row r="348" s="28" customFormat="1" ht="15" customHeight="1" x14ac:dyDescent="0.4"/>
    <row r="349" s="28" customFormat="1" ht="15" customHeight="1" x14ac:dyDescent="0.4"/>
    <row r="350" s="28" customFormat="1" ht="15" customHeight="1" x14ac:dyDescent="0.4"/>
    <row r="351" s="28" customFormat="1" ht="15" customHeight="1" x14ac:dyDescent="0.4"/>
    <row r="352" s="28" customFormat="1" ht="15" customHeight="1" x14ac:dyDescent="0.4"/>
    <row r="353" s="28" customFormat="1" ht="15" customHeight="1" x14ac:dyDescent="0.4"/>
    <row r="354" s="28" customFormat="1" ht="15" customHeight="1" x14ac:dyDescent="0.4"/>
    <row r="355" s="28" customFormat="1" ht="15" customHeight="1" x14ac:dyDescent="0.4"/>
    <row r="356" s="28" customFormat="1" ht="15" customHeight="1" x14ac:dyDescent="0.4"/>
    <row r="357" s="28" customFormat="1" ht="15" customHeight="1" x14ac:dyDescent="0.4"/>
    <row r="358" s="28" customFormat="1" ht="15" customHeight="1" x14ac:dyDescent="0.4"/>
    <row r="359" s="28" customFormat="1" ht="15" customHeight="1" x14ac:dyDescent="0.4"/>
    <row r="360" s="28" customFormat="1" ht="15" customHeight="1" x14ac:dyDescent="0.4"/>
    <row r="361" s="28" customFormat="1" ht="15" customHeight="1" x14ac:dyDescent="0.4"/>
    <row r="362" s="28" customFormat="1" ht="15" customHeight="1" x14ac:dyDescent="0.4"/>
    <row r="363" s="28" customFormat="1" ht="15" customHeight="1" x14ac:dyDescent="0.4"/>
    <row r="364" s="28" customFormat="1" ht="15" customHeight="1" x14ac:dyDescent="0.4"/>
  </sheetData>
  <sheetProtection algorithmName="SHA-512" hashValue="+eBOGFWUtrcOrmXdzXXK05X1BThv9tu1VT9OTVFFqy2wd+2p4IrNb2PSxplA2YUQ5EICKnqPR+ny3I6Wl72/cQ==" saltValue="mCGY/a/13kdcDeBfs90hmw==" spinCount="100000" sheet="1" objects="1" scenarios="1" selectLockedCells="1"/>
  <mergeCells count="133">
    <mergeCell ref="AT40:BQ40"/>
    <mergeCell ref="AT41:BQ41"/>
    <mergeCell ref="AT42:BQ42"/>
    <mergeCell ref="AT43:BQ43"/>
    <mergeCell ref="AT44:BQ44"/>
    <mergeCell ref="AT45:BQ45"/>
    <mergeCell ref="AT46:BQ46"/>
    <mergeCell ref="AT47:BQ47"/>
    <mergeCell ref="AT48:BQ48"/>
    <mergeCell ref="B55:D59"/>
    <mergeCell ref="E55:AK59"/>
    <mergeCell ref="C50:H51"/>
    <mergeCell ref="K50:AJ51"/>
    <mergeCell ref="AM50:AQ51"/>
    <mergeCell ref="C52:H53"/>
    <mergeCell ref="K52:AJ53"/>
    <mergeCell ref="AM52:AQ53"/>
    <mergeCell ref="AT50:BQ50"/>
    <mergeCell ref="AT51:BQ51"/>
    <mergeCell ref="AT52:BQ52"/>
    <mergeCell ref="AT53:BQ53"/>
    <mergeCell ref="C48:H49"/>
    <mergeCell ref="K48:AJ49"/>
    <mergeCell ref="AM48:AQ49"/>
    <mergeCell ref="C42:H43"/>
    <mergeCell ref="K42:AJ43"/>
    <mergeCell ref="AM42:AQ43"/>
    <mergeCell ref="C44:H45"/>
    <mergeCell ref="K44:AJ45"/>
    <mergeCell ref="AM44:AQ45"/>
    <mergeCell ref="AT49:BQ49"/>
    <mergeCell ref="C38:H39"/>
    <mergeCell ref="K38:AG39"/>
    <mergeCell ref="AI38:AK39"/>
    <mergeCell ref="AM38:AQ39"/>
    <mergeCell ref="B40:AK41"/>
    <mergeCell ref="AM40:AQ41"/>
    <mergeCell ref="C34:H35"/>
    <mergeCell ref="K34:AG35"/>
    <mergeCell ref="AI34:AK35"/>
    <mergeCell ref="AM34:AQ35"/>
    <mergeCell ref="C36:H37"/>
    <mergeCell ref="K36:AG37"/>
    <mergeCell ref="AI36:AK37"/>
    <mergeCell ref="AM36:AQ37"/>
    <mergeCell ref="AT34:BQ34"/>
    <mergeCell ref="AT35:BQ35"/>
    <mergeCell ref="AT36:BQ36"/>
    <mergeCell ref="AT37:BQ37"/>
    <mergeCell ref="AT38:BQ38"/>
    <mergeCell ref="AT39:BQ39"/>
    <mergeCell ref="C46:H47"/>
    <mergeCell ref="K46:AJ47"/>
    <mergeCell ref="AM46:AQ47"/>
    <mergeCell ref="C30:H31"/>
    <mergeCell ref="K30:AG31"/>
    <mergeCell ref="AI30:AK31"/>
    <mergeCell ref="AM30:AQ31"/>
    <mergeCell ref="C32:H33"/>
    <mergeCell ref="K32:AG33"/>
    <mergeCell ref="AI32:AK33"/>
    <mergeCell ref="AM32:AQ33"/>
    <mergeCell ref="AT30:BQ30"/>
    <mergeCell ref="AT31:BQ31"/>
    <mergeCell ref="AT32:BQ32"/>
    <mergeCell ref="AT33:BQ33"/>
    <mergeCell ref="C26:H27"/>
    <mergeCell ref="K26:AG27"/>
    <mergeCell ref="AI26:AK27"/>
    <mergeCell ref="AM26:AQ27"/>
    <mergeCell ref="C28:H29"/>
    <mergeCell ref="K28:AG29"/>
    <mergeCell ref="AI28:AK29"/>
    <mergeCell ref="AM28:AQ29"/>
    <mergeCell ref="AT26:BQ26"/>
    <mergeCell ref="AT27:BQ27"/>
    <mergeCell ref="AT28:BQ28"/>
    <mergeCell ref="AT29:BQ29"/>
    <mergeCell ref="C22:H23"/>
    <mergeCell ref="K22:AG23"/>
    <mergeCell ref="AI22:AK23"/>
    <mergeCell ref="AM22:AQ23"/>
    <mergeCell ref="C24:H25"/>
    <mergeCell ref="K24:AG25"/>
    <mergeCell ref="AI24:AK25"/>
    <mergeCell ref="AM24:AQ25"/>
    <mergeCell ref="AT22:BQ22"/>
    <mergeCell ref="AT23:BQ23"/>
    <mergeCell ref="AT24:BQ24"/>
    <mergeCell ref="AT25:BQ25"/>
    <mergeCell ref="B18:I19"/>
    <mergeCell ref="J18:AH19"/>
    <mergeCell ref="AI18:AK19"/>
    <mergeCell ref="AL18:AR19"/>
    <mergeCell ref="AS18:BR19"/>
    <mergeCell ref="C20:H21"/>
    <mergeCell ref="K20:AG21"/>
    <mergeCell ref="AI20:AK21"/>
    <mergeCell ref="AM20:AQ21"/>
    <mergeCell ref="AT20:BQ20"/>
    <mergeCell ref="AT21:BQ21"/>
    <mergeCell ref="AM13:AR13"/>
    <mergeCell ref="E14:AJ16"/>
    <mergeCell ref="AY16:AZ16"/>
    <mergeCell ref="BC16:BF16"/>
    <mergeCell ref="BH16:BK16"/>
    <mergeCell ref="BM16:BP16"/>
    <mergeCell ref="BG10:BH11"/>
    <mergeCell ref="BI10:BJ11"/>
    <mergeCell ref="BK10:BM11"/>
    <mergeCell ref="BN10:BO11"/>
    <mergeCell ref="BP10:BR11"/>
    <mergeCell ref="B11:I13"/>
    <mergeCell ref="J11:AF13"/>
    <mergeCell ref="AG11:AK13"/>
    <mergeCell ref="AM12:AR12"/>
    <mergeCell ref="AS12:BP15"/>
    <mergeCell ref="Z6:AW7"/>
    <mergeCell ref="AZ8:BB8"/>
    <mergeCell ref="BC8:BD8"/>
    <mergeCell ref="BE8:BG8"/>
    <mergeCell ref="BH8:BI8"/>
    <mergeCell ref="BJ8:BL8"/>
    <mergeCell ref="BM8:BN8"/>
    <mergeCell ref="B10:I10"/>
    <mergeCell ref="J10:AF10"/>
    <mergeCell ref="AG10:AK10"/>
    <mergeCell ref="AN10:AS11"/>
    <mergeCell ref="AV10:AW11"/>
    <mergeCell ref="AX10:AX11"/>
    <mergeCell ref="AY10:BA11"/>
    <mergeCell ref="BB10:BC11"/>
    <mergeCell ref="BD10:BF11"/>
  </mergeCells>
  <phoneticPr fontId="1"/>
  <dataValidations count="1">
    <dataValidation operator="lessThan" allowBlank="1" showInputMessage="1" showErrorMessage="1" sqref="AT20:AT53" xr:uid="{A6FB296A-D969-418B-848E-0F7CAAD14FE9}"/>
  </dataValidations>
  <printOptions horizontalCentered="1"/>
  <pageMargins left="0.11811023622047245" right="0.11811023622047245" top="0.35433070866141736" bottom="0.35433070866141736" header="0.31496062992125984" footer="0.31496062992125984"/>
  <pageSetup paperSize="9" scale="9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7C272-72A3-49C1-97A3-E3B5D7B82BA5}">
  <dimension ref="A1:BS466"/>
  <sheetViews>
    <sheetView showGridLines="0" topLeftCell="U51" zoomScale="358" zoomScaleNormal="358" workbookViewId="0">
      <selection activeCell="AI55" sqref="AI55"/>
      <extLst>
        <ext xmlns:xlsdti="http://schemas.microsoft.com/office/spreadsheetml/2023/showDataTypeIcons" uri="{77bfe23e-c014-4d31-8a63-9c772dbf06b6}">
          <xlsdti:showDataTypeIcons visible="0"/>
        </ext>
      </extLst>
    </sheetView>
  </sheetViews>
  <sheetFormatPr defaultColWidth="2.5" defaultRowHeight="15" customHeight="1" x14ac:dyDescent="0.4"/>
  <cols>
    <col min="1" max="1" width="2.375" style="136" customWidth="1"/>
    <col min="2" max="2" width="0.625" style="136" customWidth="1"/>
    <col min="3" max="3" width="1.875" style="136" customWidth="1"/>
    <col min="4" max="4" width="2.375" style="136" customWidth="1"/>
    <col min="5" max="5" width="0.5" style="136" customWidth="1"/>
    <col min="6" max="6" width="0.625" style="136" customWidth="1"/>
    <col min="7" max="7" width="1.25" style="136" customWidth="1"/>
    <col min="8" max="9" width="0.625" style="136" customWidth="1"/>
    <col min="10" max="10" width="1.25" style="136" customWidth="1"/>
    <col min="11" max="11" width="1.875" style="136" customWidth="1"/>
    <col min="12" max="12" width="0.625" style="136" customWidth="1"/>
    <col min="13" max="13" width="1.25" style="136" customWidth="1"/>
    <col min="14" max="16" width="0.625" style="136" customWidth="1"/>
    <col min="17" max="17" width="1.875" style="136" customWidth="1"/>
    <col min="18" max="18" width="2.5" style="136" customWidth="1"/>
    <col min="19" max="21" width="1.25" style="136" customWidth="1"/>
    <col min="22" max="24" width="0.625" style="136" customWidth="1"/>
    <col min="25" max="25" width="1.875" style="136" customWidth="1"/>
    <col min="26" max="28" width="1.25" style="136" customWidth="1"/>
    <col min="29" max="30" width="0.625" style="136" customWidth="1"/>
    <col min="31" max="34" width="1.25" style="136" customWidth="1"/>
    <col min="35" max="36" width="2.5" style="136" customWidth="1"/>
    <col min="37" max="37" width="1.25" style="136" customWidth="1"/>
    <col min="38" max="39" width="0.625" style="136" customWidth="1"/>
    <col min="40" max="40" width="2.5" style="136" customWidth="1"/>
    <col min="41" max="42" width="1.25" style="136" customWidth="1"/>
    <col min="43" max="43" width="1.875" style="136" customWidth="1"/>
    <col min="44" max="44" width="0.625" style="136" customWidth="1"/>
    <col min="45" max="48" width="1.25" style="136" customWidth="1"/>
    <col min="49" max="50" width="2.5" style="136" customWidth="1"/>
    <col min="51" max="70" width="1.25" style="136" customWidth="1"/>
    <col min="71" max="71" width="2.5" style="136" customWidth="1"/>
    <col min="72" max="16384" width="2.5" style="136"/>
  </cols>
  <sheetData>
    <row r="1" spans="1:71" ht="15" customHeight="1" x14ac:dyDescent="0.4">
      <c r="B1" s="137" t="s">
        <v>61</v>
      </c>
      <c r="C1" s="137"/>
      <c r="BS1" s="138" t="s">
        <v>62</v>
      </c>
    </row>
    <row r="2" spans="1:71" ht="15" customHeight="1" x14ac:dyDescent="0.4">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40"/>
      <c r="AO2" s="639" t="s">
        <v>66</v>
      </c>
      <c r="AP2" s="639"/>
      <c r="AQ2" s="141"/>
      <c r="BP2" s="140" t="s">
        <v>74</v>
      </c>
    </row>
    <row r="3" spans="1:71" ht="15" customHeight="1" x14ac:dyDescent="0.4">
      <c r="A3" s="139"/>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40"/>
      <c r="AO3" s="639"/>
      <c r="AP3" s="639"/>
      <c r="AQ3" s="141"/>
      <c r="BP3" s="140" t="s">
        <v>75</v>
      </c>
    </row>
    <row r="4" spans="1:71" ht="15" customHeight="1" x14ac:dyDescent="0.4">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row>
    <row r="5" spans="1:71" ht="11.25" customHeight="1" x14ac:dyDescent="0.4">
      <c r="D5" s="143"/>
      <c r="E5" s="143"/>
      <c r="F5" s="143"/>
      <c r="G5" s="143"/>
      <c r="H5" s="143"/>
      <c r="I5" s="143"/>
      <c r="J5" s="143"/>
      <c r="K5" s="143"/>
      <c r="L5" s="143"/>
      <c r="M5" s="143"/>
      <c r="N5" s="143"/>
      <c r="O5" s="143"/>
      <c r="P5" s="143"/>
      <c r="Q5" s="143"/>
      <c r="R5" s="143"/>
      <c r="S5" s="143"/>
      <c r="T5" s="143"/>
      <c r="U5" s="143"/>
      <c r="V5" s="143"/>
      <c r="W5" s="143"/>
      <c r="X5" s="143"/>
      <c r="Y5" s="143"/>
      <c r="Z5" s="640" t="s">
        <v>76</v>
      </c>
      <c r="AA5" s="640"/>
      <c r="AB5" s="640"/>
      <c r="AC5" s="640"/>
      <c r="AD5" s="640"/>
      <c r="AE5" s="640"/>
      <c r="AF5" s="640"/>
      <c r="AG5" s="640"/>
      <c r="AH5" s="640"/>
      <c r="AI5" s="640"/>
      <c r="AJ5" s="640"/>
      <c r="AK5" s="640"/>
      <c r="AL5" s="640"/>
      <c r="AM5" s="640"/>
      <c r="AN5" s="640"/>
      <c r="AO5" s="640"/>
      <c r="AP5" s="640"/>
      <c r="AQ5" s="640"/>
      <c r="AR5" s="640"/>
      <c r="AS5" s="640"/>
      <c r="AT5" s="640"/>
      <c r="AU5" s="640"/>
      <c r="AV5" s="640"/>
      <c r="AW5" s="640"/>
      <c r="AX5" s="143"/>
      <c r="AY5" s="143"/>
      <c r="AZ5" s="143"/>
      <c r="BA5" s="143"/>
      <c r="BB5" s="143"/>
      <c r="BC5" s="143"/>
      <c r="BD5" s="143"/>
      <c r="BE5" s="143"/>
      <c r="BF5" s="143"/>
      <c r="BG5" s="143"/>
      <c r="BH5" s="143"/>
      <c r="BI5" s="143"/>
      <c r="BJ5" s="143"/>
      <c r="BK5" s="143"/>
      <c r="BL5" s="143"/>
      <c r="BM5" s="143"/>
      <c r="BN5" s="143"/>
      <c r="BO5" s="143"/>
      <c r="BP5" s="143"/>
    </row>
    <row r="6" spans="1:71" s="144" customFormat="1" ht="11.25" customHeight="1" x14ac:dyDescent="0.4">
      <c r="Z6" s="640"/>
      <c r="AA6" s="640"/>
      <c r="AB6" s="640"/>
      <c r="AC6" s="640"/>
      <c r="AD6" s="640"/>
      <c r="AE6" s="640"/>
      <c r="AF6" s="640"/>
      <c r="AG6" s="640"/>
      <c r="AH6" s="640"/>
      <c r="AI6" s="640"/>
      <c r="AJ6" s="640"/>
      <c r="AK6" s="640"/>
      <c r="AL6" s="640"/>
      <c r="AM6" s="640"/>
      <c r="AN6" s="640"/>
      <c r="AO6" s="640"/>
      <c r="AP6" s="640"/>
      <c r="AQ6" s="640"/>
      <c r="AR6" s="640"/>
      <c r="AS6" s="640"/>
      <c r="AT6" s="640"/>
      <c r="AU6" s="640"/>
      <c r="AV6" s="640"/>
      <c r="AW6" s="640"/>
    </row>
    <row r="7" spans="1:71" s="139" customFormat="1" ht="15" customHeight="1" x14ac:dyDescent="0.4">
      <c r="BC7" s="641" t="s">
        <v>101</v>
      </c>
      <c r="BD7" s="641"/>
      <c r="BE7" s="641"/>
      <c r="BF7" s="641"/>
      <c r="BG7" s="641" t="str">
        <f>IF(データ入力!O2="","",データ入力!O2)</f>
        <v/>
      </c>
      <c r="BH7" s="641"/>
      <c r="BI7" s="642" t="s">
        <v>94</v>
      </c>
      <c r="BJ7" s="642"/>
      <c r="BK7" s="641" t="str">
        <f>IF(データ入力!P2="","",データ入力!P2)</f>
        <v/>
      </c>
      <c r="BL7" s="641"/>
      <c r="BM7" s="642" t="s">
        <v>97</v>
      </c>
      <c r="BN7" s="642"/>
      <c r="BO7" s="641" t="str">
        <f>IF(データ入力!Q2="","",データ入力!Q2)</f>
        <v/>
      </c>
      <c r="BP7" s="641"/>
      <c r="BQ7" s="642" t="s">
        <v>96</v>
      </c>
      <c r="BR7" s="642"/>
    </row>
    <row r="8" spans="1:71" ht="15" customHeight="1" x14ac:dyDescent="0.4">
      <c r="E8" s="146" t="s">
        <v>64</v>
      </c>
      <c r="F8" s="146"/>
      <c r="G8" s="146"/>
      <c r="H8" s="146"/>
      <c r="BQ8" s="147"/>
      <c r="BR8" s="147"/>
    </row>
    <row r="9" spans="1:71" ht="15" customHeight="1" x14ac:dyDescent="0.4">
      <c r="AO9" s="643" t="s">
        <v>77</v>
      </c>
      <c r="AP9" s="643"/>
      <c r="AQ9" s="643"/>
      <c r="AR9" s="643"/>
      <c r="AS9" s="643"/>
      <c r="AT9" s="643"/>
      <c r="AU9" s="643"/>
    </row>
    <row r="10" spans="1:71" ht="11.25" customHeight="1" x14ac:dyDescent="0.4">
      <c r="AO10" s="644"/>
      <c r="AP10" s="644"/>
      <c r="AQ10" s="644"/>
      <c r="AR10" s="644"/>
      <c r="AS10" s="644"/>
      <c r="AT10" s="644"/>
      <c r="AU10" s="644"/>
      <c r="AV10" s="148"/>
      <c r="AW10" s="148"/>
      <c r="AX10" s="148"/>
      <c r="AY10" s="148"/>
      <c r="AZ10" s="148"/>
      <c r="BA10" s="148"/>
      <c r="BB10" s="148"/>
      <c r="BC10" s="148"/>
      <c r="BD10" s="148"/>
      <c r="BE10" s="148"/>
      <c r="BF10" s="148"/>
      <c r="BG10" s="148"/>
      <c r="BH10" s="148"/>
      <c r="BI10" s="148"/>
      <c r="BJ10" s="148"/>
      <c r="BK10" s="148"/>
      <c r="BL10" s="148"/>
      <c r="BM10" s="148"/>
      <c r="BN10" s="148"/>
      <c r="BO10" s="148"/>
      <c r="BP10" s="148"/>
    </row>
    <row r="11" spans="1:71" ht="11.25" customHeight="1" x14ac:dyDescent="0.4">
      <c r="BP11" s="149" t="s">
        <v>67</v>
      </c>
    </row>
    <row r="12" spans="1:71" ht="15" customHeight="1" x14ac:dyDescent="0.4">
      <c r="E12" s="146" t="s">
        <v>63</v>
      </c>
      <c r="F12" s="146"/>
      <c r="G12" s="144"/>
      <c r="H12" s="144"/>
    </row>
    <row r="13" spans="1:71" ht="7.5" customHeight="1" x14ac:dyDescent="0.4">
      <c r="E13" s="150"/>
      <c r="F13" s="150"/>
      <c r="G13" s="150"/>
      <c r="H13" s="150"/>
    </row>
    <row r="14" spans="1:71" ht="15" customHeight="1" x14ac:dyDescent="0.4">
      <c r="A14" s="142"/>
      <c r="B14" s="142"/>
      <c r="C14" s="142"/>
      <c r="D14" s="142"/>
      <c r="E14" s="142"/>
      <c r="F14" s="142"/>
      <c r="G14" s="142"/>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645" t="s">
        <v>65</v>
      </c>
      <c r="AL14" s="645"/>
      <c r="AM14" s="645"/>
      <c r="AN14" s="151"/>
      <c r="AO14" s="151"/>
      <c r="AP14" s="151"/>
      <c r="AQ14" s="151"/>
      <c r="AR14" s="151"/>
      <c r="AS14" s="151"/>
      <c r="AT14" s="151"/>
      <c r="AU14" s="151"/>
      <c r="AV14" s="151"/>
      <c r="AW14" s="151"/>
      <c r="AX14" s="151"/>
      <c r="AY14" s="151"/>
      <c r="AZ14" s="151"/>
      <c r="BA14" s="151"/>
      <c r="BB14" s="151"/>
      <c r="BC14" s="151"/>
      <c r="BD14" s="151"/>
      <c r="BE14" s="151"/>
      <c r="BF14" s="151"/>
      <c r="BG14" s="151"/>
      <c r="BH14" s="151"/>
      <c r="BI14" s="151"/>
      <c r="BJ14" s="151"/>
      <c r="BK14" s="151"/>
      <c r="BL14" s="151"/>
      <c r="BM14" s="151"/>
      <c r="BN14" s="151"/>
      <c r="BO14" s="151"/>
      <c r="BP14" s="151"/>
    </row>
    <row r="15" spans="1:71" ht="7.5" customHeight="1" x14ac:dyDescent="0.4"/>
    <row r="16" spans="1:71" s="139" customFormat="1" ht="15" customHeight="1" x14ac:dyDescent="0.15">
      <c r="D16" s="152"/>
      <c r="E16" s="153"/>
      <c r="F16" s="153"/>
      <c r="G16" s="153"/>
      <c r="H16" s="153"/>
      <c r="I16" s="153"/>
      <c r="J16" s="153"/>
      <c r="K16" s="153"/>
      <c r="L16" s="154" t="s">
        <v>60</v>
      </c>
      <c r="M16" s="646" t="str">
        <f>IF(データ入力!E4="","",データ入力!E4)</f>
        <v/>
      </c>
      <c r="N16" s="647"/>
      <c r="O16" s="647"/>
      <c r="P16" s="647"/>
      <c r="Q16" s="647"/>
      <c r="R16" s="647"/>
      <c r="S16" s="647"/>
      <c r="T16" s="647"/>
      <c r="U16" s="647"/>
      <c r="V16" s="647"/>
      <c r="W16" s="647"/>
      <c r="X16" s="647"/>
      <c r="Y16" s="647"/>
      <c r="Z16" s="647"/>
      <c r="AA16" s="647"/>
      <c r="AB16" s="647"/>
      <c r="AC16" s="647"/>
      <c r="AD16" s="647"/>
      <c r="AE16" s="648" t="str">
        <f>IF(データ入力!I4="","",データ入力!I4)</f>
        <v/>
      </c>
      <c r="AF16" s="648"/>
      <c r="AG16" s="648"/>
      <c r="AH16" s="648"/>
      <c r="AI16" s="648"/>
      <c r="AJ16" s="648"/>
      <c r="AK16" s="648"/>
      <c r="AL16" s="648"/>
      <c r="AM16" s="648"/>
      <c r="AN16" s="648"/>
      <c r="AO16" s="648"/>
      <c r="AP16" s="648"/>
      <c r="AQ16" s="648"/>
      <c r="AR16" s="649"/>
      <c r="AS16" s="650" t="s">
        <v>68</v>
      </c>
      <c r="AT16" s="651"/>
      <c r="AU16" s="652"/>
      <c r="AV16" s="659" t="str">
        <f>IF(データ入力!E6="","男・女",データ入力!E6)</f>
        <v>男・女</v>
      </c>
      <c r="AW16" s="660"/>
      <c r="AX16" s="665" t="str">
        <f>IF(データ入力!E7="","昭和"&amp;CHAR(10)&amp;"平成"&amp;CHAR(10)&amp;"令和",データ入力!N7)</f>
        <v>昭和
平成
令和</v>
      </c>
      <c r="AY16" s="666"/>
      <c r="AZ16" s="666"/>
      <c r="BA16" s="155"/>
      <c r="BB16" s="153"/>
      <c r="BC16" s="153"/>
      <c r="BD16" s="153"/>
      <c r="BE16" s="153"/>
      <c r="BF16" s="153"/>
      <c r="BG16" s="153"/>
      <c r="BH16" s="153"/>
      <c r="BI16" s="153"/>
      <c r="BJ16" s="153"/>
      <c r="BK16" s="153"/>
      <c r="BL16" s="153"/>
      <c r="BM16" s="153"/>
      <c r="BN16" s="153"/>
      <c r="BO16" s="153"/>
      <c r="BP16" s="156"/>
    </row>
    <row r="17" spans="4:68" s="139" customFormat="1" ht="15" customHeight="1" x14ac:dyDescent="0.4">
      <c r="D17" s="157">
        <v>1</v>
      </c>
      <c r="F17" s="677" t="s">
        <v>84</v>
      </c>
      <c r="G17" s="677"/>
      <c r="H17" s="677"/>
      <c r="I17" s="677"/>
      <c r="J17" s="677"/>
      <c r="K17" s="677"/>
      <c r="L17" s="159"/>
      <c r="M17" s="687" t="str">
        <f>IF(データ入力!E3="","",データ入力!E3)</f>
        <v/>
      </c>
      <c r="N17" s="688"/>
      <c r="O17" s="688"/>
      <c r="P17" s="688"/>
      <c r="Q17" s="688"/>
      <c r="R17" s="688"/>
      <c r="S17" s="688"/>
      <c r="T17" s="688"/>
      <c r="U17" s="688"/>
      <c r="V17" s="688"/>
      <c r="W17" s="688"/>
      <c r="X17" s="688"/>
      <c r="Y17" s="688"/>
      <c r="Z17" s="688"/>
      <c r="AA17" s="688"/>
      <c r="AB17" s="688"/>
      <c r="AC17" s="688"/>
      <c r="AD17" s="688"/>
      <c r="AE17" s="691" t="str">
        <f>IF(データ入力!I3="","",データ入力!I3)</f>
        <v/>
      </c>
      <c r="AF17" s="691"/>
      <c r="AG17" s="691"/>
      <c r="AH17" s="691"/>
      <c r="AI17" s="691"/>
      <c r="AJ17" s="691"/>
      <c r="AK17" s="691"/>
      <c r="AL17" s="691"/>
      <c r="AM17" s="691"/>
      <c r="AN17" s="691"/>
      <c r="AO17" s="691"/>
      <c r="AP17" s="691"/>
      <c r="AQ17" s="691"/>
      <c r="AR17" s="692"/>
      <c r="AS17" s="653"/>
      <c r="AT17" s="654"/>
      <c r="AU17" s="655"/>
      <c r="AV17" s="661"/>
      <c r="AW17" s="662"/>
      <c r="AX17" s="667"/>
      <c r="AY17" s="668"/>
      <c r="AZ17" s="668"/>
      <c r="BA17" s="145"/>
      <c r="BB17" s="641" t="str">
        <f>IF(データ入力!E7="","",データ入力!O7)</f>
        <v/>
      </c>
      <c r="BC17" s="641"/>
      <c r="BD17" s="641"/>
      <c r="BE17" s="642" t="s">
        <v>94</v>
      </c>
      <c r="BF17" s="642"/>
      <c r="BG17" s="641" t="str">
        <f>IF(データ入力!E7="","",データ入力!P7)</f>
        <v/>
      </c>
      <c r="BH17" s="641"/>
      <c r="BI17" s="642" t="s">
        <v>97</v>
      </c>
      <c r="BJ17" s="642"/>
      <c r="BK17" s="641" t="str">
        <f>IF(データ入力!E7="","",データ入力!Q7)</f>
        <v/>
      </c>
      <c r="BL17" s="641"/>
      <c r="BM17" s="641" t="s">
        <v>100</v>
      </c>
      <c r="BN17" s="641"/>
      <c r="BO17" s="641"/>
      <c r="BP17" s="161"/>
    </row>
    <row r="18" spans="4:68" s="139" customFormat="1" ht="15" customHeight="1" x14ac:dyDescent="0.4">
      <c r="D18" s="162"/>
      <c r="E18" s="163"/>
      <c r="F18" s="163"/>
      <c r="G18" s="163"/>
      <c r="H18" s="163"/>
      <c r="I18" s="163"/>
      <c r="J18" s="163"/>
      <c r="K18" s="163"/>
      <c r="L18" s="164"/>
      <c r="M18" s="689"/>
      <c r="N18" s="690"/>
      <c r="O18" s="690"/>
      <c r="P18" s="690"/>
      <c r="Q18" s="690"/>
      <c r="R18" s="690"/>
      <c r="S18" s="690"/>
      <c r="T18" s="690"/>
      <c r="U18" s="690"/>
      <c r="V18" s="690"/>
      <c r="W18" s="690"/>
      <c r="X18" s="690"/>
      <c r="Y18" s="690"/>
      <c r="Z18" s="690"/>
      <c r="AA18" s="690"/>
      <c r="AB18" s="690"/>
      <c r="AC18" s="690"/>
      <c r="AD18" s="690"/>
      <c r="AE18" s="693"/>
      <c r="AF18" s="693"/>
      <c r="AG18" s="693"/>
      <c r="AH18" s="693"/>
      <c r="AI18" s="693"/>
      <c r="AJ18" s="693"/>
      <c r="AK18" s="693"/>
      <c r="AL18" s="693"/>
      <c r="AM18" s="693"/>
      <c r="AN18" s="693"/>
      <c r="AO18" s="693"/>
      <c r="AP18" s="693"/>
      <c r="AQ18" s="693"/>
      <c r="AR18" s="694"/>
      <c r="AS18" s="656"/>
      <c r="AT18" s="657"/>
      <c r="AU18" s="658"/>
      <c r="AV18" s="663"/>
      <c r="AW18" s="664"/>
      <c r="AX18" s="669"/>
      <c r="AY18" s="670"/>
      <c r="AZ18" s="670"/>
      <c r="BA18" s="166"/>
      <c r="BB18" s="163"/>
      <c r="BC18" s="163"/>
      <c r="BD18" s="163"/>
      <c r="BE18" s="163"/>
      <c r="BF18" s="163"/>
      <c r="BG18" s="163" t="s">
        <v>70</v>
      </c>
      <c r="BH18" s="163"/>
      <c r="BI18" s="679" t="str">
        <f ca="1">IF(データ入力!E8="","",データ入力!E8)</f>
        <v/>
      </c>
      <c r="BJ18" s="679"/>
      <c r="BK18" s="679"/>
      <c r="BL18" s="679"/>
      <c r="BM18" s="163" t="s">
        <v>69</v>
      </c>
      <c r="BN18" s="163"/>
      <c r="BO18" s="163"/>
      <c r="BP18" s="167"/>
    </row>
    <row r="19" spans="4:68" s="139" customFormat="1" ht="11.25" customHeight="1" x14ac:dyDescent="0.4">
      <c r="D19" s="168">
        <v>2</v>
      </c>
      <c r="F19" s="682" t="s">
        <v>5</v>
      </c>
      <c r="G19" s="682"/>
      <c r="H19" s="682"/>
      <c r="I19" s="682"/>
      <c r="J19" s="682"/>
      <c r="K19" s="682"/>
      <c r="L19" s="170"/>
      <c r="M19" s="683" t="str">
        <f>IF(データ入力!E9="","",データ入力!E9)</f>
        <v/>
      </c>
      <c r="N19" s="684"/>
      <c r="O19" s="684"/>
      <c r="P19" s="684"/>
      <c r="Q19" s="684"/>
      <c r="R19" s="684"/>
      <c r="S19" s="684"/>
      <c r="T19" s="684"/>
      <c r="U19" s="684"/>
      <c r="V19" s="684"/>
      <c r="W19" s="684"/>
      <c r="X19" s="684"/>
      <c r="Y19" s="684"/>
      <c r="Z19" s="684"/>
      <c r="AA19" s="684"/>
      <c r="AB19" s="684"/>
      <c r="AC19" s="684"/>
      <c r="AD19" s="684"/>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1"/>
      <c r="BD19" s="171"/>
      <c r="BE19" s="171"/>
      <c r="BF19" s="171"/>
      <c r="BG19" s="171"/>
      <c r="BH19" s="171"/>
      <c r="BI19" s="171"/>
      <c r="BJ19" s="171"/>
      <c r="BK19" s="171"/>
      <c r="BL19" s="171"/>
      <c r="BM19" s="171"/>
      <c r="BN19" s="171"/>
      <c r="BO19" s="171"/>
      <c r="BP19" s="172"/>
    </row>
    <row r="20" spans="4:68" s="139" customFormat="1" ht="11.25" customHeight="1" x14ac:dyDescent="0.4">
      <c r="D20" s="173"/>
      <c r="E20" s="163"/>
      <c r="F20" s="163"/>
      <c r="G20" s="163"/>
      <c r="H20" s="163"/>
      <c r="I20" s="163"/>
      <c r="J20" s="163"/>
      <c r="K20" s="174" t="s">
        <v>85</v>
      </c>
      <c r="L20" s="164"/>
      <c r="M20" s="685"/>
      <c r="N20" s="686"/>
      <c r="O20" s="686"/>
      <c r="P20" s="686"/>
      <c r="Q20" s="686"/>
      <c r="R20" s="686"/>
      <c r="S20" s="686"/>
      <c r="T20" s="686"/>
      <c r="U20" s="686"/>
      <c r="V20" s="686"/>
      <c r="W20" s="686"/>
      <c r="X20" s="686"/>
      <c r="Y20" s="686"/>
      <c r="Z20" s="686"/>
      <c r="AA20" s="686"/>
      <c r="AB20" s="686"/>
      <c r="AC20" s="686"/>
      <c r="AD20" s="686"/>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3"/>
      <c r="BA20" s="163"/>
      <c r="BB20" s="163"/>
      <c r="BC20" s="163"/>
      <c r="BD20" s="163"/>
      <c r="BE20" s="163"/>
      <c r="BF20" s="163"/>
      <c r="BG20" s="163"/>
      <c r="BH20" s="163"/>
      <c r="BI20" s="163"/>
      <c r="BJ20" s="163"/>
      <c r="BK20" s="163"/>
      <c r="BL20" s="163"/>
      <c r="BM20" s="163"/>
      <c r="BN20" s="163"/>
      <c r="BO20" s="163"/>
      <c r="BP20" s="167"/>
    </row>
    <row r="21" spans="4:68" s="139" customFormat="1" ht="11.25" customHeight="1" x14ac:dyDescent="0.4">
      <c r="D21" s="175"/>
      <c r="E21" s="171"/>
      <c r="F21" s="171"/>
      <c r="G21" s="171"/>
      <c r="H21" s="171"/>
      <c r="I21" s="171"/>
      <c r="J21" s="171"/>
      <c r="K21" s="171"/>
      <c r="L21" s="176"/>
      <c r="M21" s="671" t="s">
        <v>71</v>
      </c>
      <c r="N21" s="672"/>
      <c r="O21" s="672"/>
      <c r="P21" s="673" t="str">
        <f>IF(データ入力!E10="","",データ入力!E10)</f>
        <v/>
      </c>
      <c r="Q21" s="673"/>
      <c r="R21" s="673"/>
      <c r="S21" s="673"/>
      <c r="T21" s="673"/>
      <c r="U21" s="177"/>
      <c r="V21" s="177"/>
      <c r="W21" s="171"/>
      <c r="X21" s="171"/>
      <c r="Y21" s="171"/>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171"/>
      <c r="BA21" s="171"/>
      <c r="BB21" s="171"/>
      <c r="BC21" s="171"/>
      <c r="BD21" s="171"/>
      <c r="BE21" s="171"/>
      <c r="BF21" s="171"/>
      <c r="BG21" s="171"/>
      <c r="BH21" s="171"/>
      <c r="BI21" s="171"/>
      <c r="BJ21" s="171"/>
      <c r="BK21" s="171"/>
      <c r="BL21" s="171"/>
      <c r="BM21" s="171"/>
      <c r="BN21" s="171"/>
      <c r="BO21" s="171"/>
      <c r="BP21" s="172"/>
    </row>
    <row r="22" spans="4:68" s="139" customFormat="1" ht="15" customHeight="1" x14ac:dyDescent="0.4">
      <c r="D22" s="157">
        <v>3</v>
      </c>
      <c r="F22" s="677" t="s">
        <v>83</v>
      </c>
      <c r="G22" s="677"/>
      <c r="H22" s="677"/>
      <c r="I22" s="677"/>
      <c r="J22" s="677"/>
      <c r="K22" s="677"/>
      <c r="L22" s="159"/>
      <c r="M22" s="678" t="str">
        <f>IF(データ入力!E11="","",データ入力!E11)</f>
        <v/>
      </c>
      <c r="N22" s="674"/>
      <c r="O22" s="674"/>
      <c r="P22" s="674"/>
      <c r="Q22" s="674"/>
      <c r="R22" s="674"/>
      <c r="S22" s="674"/>
      <c r="T22" s="674"/>
      <c r="U22" s="674"/>
      <c r="V22" s="674"/>
      <c r="W22" s="674"/>
      <c r="X22" s="674"/>
      <c r="Y22" s="674"/>
      <c r="Z22" s="674"/>
      <c r="AA22" s="674"/>
      <c r="AB22" s="674"/>
      <c r="AC22" s="674"/>
      <c r="AD22" s="674"/>
      <c r="AE22" s="674"/>
      <c r="AF22" s="674"/>
      <c r="AG22" s="674"/>
      <c r="AH22" s="674"/>
      <c r="AI22" s="674"/>
      <c r="AJ22" s="674"/>
      <c r="AK22" s="674"/>
      <c r="AL22" s="674"/>
      <c r="AM22" s="674"/>
      <c r="AN22" s="674"/>
      <c r="AO22" s="674"/>
      <c r="AP22" s="674"/>
      <c r="AQ22" s="674"/>
      <c r="AR22" s="674"/>
      <c r="AS22" s="674"/>
      <c r="AT22" s="674"/>
      <c r="AU22" s="674"/>
      <c r="AV22" s="674"/>
      <c r="AW22" s="674"/>
      <c r="AX22" s="674"/>
      <c r="AY22" s="674"/>
      <c r="AZ22" s="674"/>
      <c r="BA22" s="674"/>
      <c r="BB22" s="674"/>
      <c r="BC22" s="674"/>
      <c r="BD22" s="674"/>
      <c r="BE22" s="674"/>
      <c r="BF22" s="674"/>
      <c r="BG22" s="674"/>
      <c r="BH22" s="674"/>
      <c r="BI22" s="674"/>
      <c r="BJ22" s="674"/>
      <c r="BK22" s="674"/>
      <c r="BL22" s="674"/>
      <c r="BM22" s="674"/>
      <c r="BN22" s="674"/>
      <c r="BO22" s="674"/>
      <c r="BP22" s="675"/>
    </row>
    <row r="23" spans="4:68" s="139" customFormat="1" ht="11.25" customHeight="1" x14ac:dyDescent="0.4">
      <c r="D23" s="173"/>
      <c r="E23" s="163"/>
      <c r="F23" s="163"/>
      <c r="G23" s="163"/>
      <c r="H23" s="163"/>
      <c r="I23" s="163"/>
      <c r="J23" s="163"/>
      <c r="K23" s="163"/>
      <c r="L23" s="164"/>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74"/>
      <c r="AY23" s="174"/>
      <c r="AZ23" s="174"/>
      <c r="BA23" s="174"/>
      <c r="BB23" s="174" t="s">
        <v>72</v>
      </c>
      <c r="BC23" s="676" t="str">
        <f>IF(データ入力!E12="","",データ入力!E12)</f>
        <v/>
      </c>
      <c r="BD23" s="676"/>
      <c r="BE23" s="676"/>
      <c r="BF23" s="676"/>
      <c r="BG23" s="174" t="s">
        <v>70</v>
      </c>
      <c r="BH23" s="679" t="str">
        <f>IF(データ入力!F12="","",データ入力!F12)</f>
        <v/>
      </c>
      <c r="BI23" s="679"/>
      <c r="BJ23" s="679"/>
      <c r="BK23" s="679"/>
      <c r="BL23" s="178" t="s">
        <v>73</v>
      </c>
      <c r="BM23" s="680" t="str">
        <f>IF(データ入力!G12="","",データ入力!G12)</f>
        <v/>
      </c>
      <c r="BN23" s="680"/>
      <c r="BO23" s="680"/>
      <c r="BP23" s="681"/>
    </row>
    <row r="24" spans="4:68" s="139" customFormat="1" ht="15" customHeight="1" x14ac:dyDescent="0.4">
      <c r="D24" s="695">
        <v>4</v>
      </c>
      <c r="E24" s="179"/>
      <c r="F24" s="697" t="s">
        <v>82</v>
      </c>
      <c r="G24" s="697"/>
      <c r="H24" s="697"/>
      <c r="I24" s="697"/>
      <c r="J24" s="697"/>
      <c r="K24" s="697"/>
      <c r="L24" s="697"/>
      <c r="M24" s="697"/>
      <c r="N24" s="697"/>
      <c r="O24" s="170"/>
      <c r="P24" s="180"/>
      <c r="Q24" s="711" t="s">
        <v>81</v>
      </c>
      <c r="R24" s="711"/>
      <c r="S24" s="711"/>
      <c r="T24" s="711"/>
      <c r="U24" s="711"/>
      <c r="V24" s="711"/>
      <c r="W24" s="711"/>
      <c r="X24" s="711"/>
      <c r="Y24" s="711"/>
      <c r="Z24" s="711"/>
      <c r="AA24" s="711"/>
      <c r="AB24" s="711"/>
      <c r="AC24" s="711"/>
      <c r="AD24" s="181"/>
      <c r="AE24" s="706" t="str">
        <f>IF(データ入力!E13=1,IF(データ入力!E19="","",データ入力!E19),"")</f>
        <v/>
      </c>
      <c r="AF24" s="707"/>
      <c r="AG24" s="707"/>
      <c r="AH24" s="707"/>
      <c r="AI24" s="707"/>
      <c r="AJ24" s="707"/>
      <c r="AK24" s="707"/>
      <c r="AL24" s="707"/>
      <c r="AM24" s="707"/>
      <c r="AN24" s="707"/>
      <c r="AO24" s="707"/>
      <c r="AP24" s="707"/>
      <c r="AQ24" s="707"/>
      <c r="AR24" s="707"/>
      <c r="AS24" s="707"/>
      <c r="AT24" s="707"/>
      <c r="AU24" s="707"/>
      <c r="AV24" s="707"/>
      <c r="AW24" s="707"/>
      <c r="AX24" s="707"/>
      <c r="AY24" s="707"/>
      <c r="AZ24" s="707"/>
      <c r="BA24" s="707"/>
      <c r="BB24" s="707"/>
      <c r="BC24" s="707"/>
      <c r="BD24" s="707"/>
      <c r="BE24" s="707"/>
      <c r="BF24" s="707"/>
      <c r="BG24" s="707"/>
      <c r="BH24" s="707"/>
      <c r="BI24" s="707"/>
      <c r="BJ24" s="707"/>
      <c r="BK24" s="707"/>
      <c r="BL24" s="707"/>
      <c r="BM24" s="707"/>
      <c r="BN24" s="707"/>
      <c r="BO24" s="707"/>
      <c r="BP24" s="708"/>
    </row>
    <row r="25" spans="4:68" s="139" customFormat="1" ht="11.25" customHeight="1" x14ac:dyDescent="0.4">
      <c r="D25" s="696"/>
      <c r="E25" s="145"/>
      <c r="F25" s="698"/>
      <c r="G25" s="698"/>
      <c r="H25" s="698"/>
      <c r="I25" s="698"/>
      <c r="J25" s="698"/>
      <c r="K25" s="698"/>
      <c r="L25" s="698"/>
      <c r="M25" s="698"/>
      <c r="N25" s="698"/>
      <c r="O25" s="159"/>
      <c r="P25" s="182"/>
      <c r="Q25" s="712" t="s">
        <v>80</v>
      </c>
      <c r="R25" s="712"/>
      <c r="S25" s="712"/>
      <c r="T25" s="712"/>
      <c r="U25" s="712"/>
      <c r="V25" s="712"/>
      <c r="W25" s="712"/>
      <c r="X25" s="712"/>
      <c r="Y25" s="712"/>
      <c r="Z25" s="712"/>
      <c r="AA25" s="712"/>
      <c r="AB25" s="712"/>
      <c r="AC25" s="712"/>
      <c r="AD25" s="184"/>
      <c r="AE25" s="671" t="s">
        <v>71</v>
      </c>
      <c r="AF25" s="672"/>
      <c r="AG25" s="673" t="str">
        <f>IF(データ入力!E13=1,IF(データ入力!E20="","",データ入力!E20),"")</f>
        <v/>
      </c>
      <c r="AH25" s="673"/>
      <c r="AI25" s="673"/>
      <c r="AJ25" s="673"/>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2"/>
    </row>
    <row r="26" spans="4:68" s="139" customFormat="1" ht="15" customHeight="1" x14ac:dyDescent="0.4">
      <c r="D26" s="696"/>
      <c r="E26" s="145"/>
      <c r="F26" s="698"/>
      <c r="G26" s="698"/>
      <c r="H26" s="698"/>
      <c r="I26" s="698"/>
      <c r="J26" s="698"/>
      <c r="K26" s="698"/>
      <c r="L26" s="698"/>
      <c r="M26" s="698"/>
      <c r="N26" s="698"/>
      <c r="O26" s="159"/>
      <c r="P26" s="182"/>
      <c r="Q26" s="642"/>
      <c r="R26" s="642"/>
      <c r="S26" s="642"/>
      <c r="T26" s="642"/>
      <c r="U26" s="642"/>
      <c r="V26" s="642"/>
      <c r="W26" s="642"/>
      <c r="X26" s="642"/>
      <c r="Y26" s="642"/>
      <c r="Z26" s="642"/>
      <c r="AA26" s="642"/>
      <c r="AB26" s="642"/>
      <c r="AC26" s="642"/>
      <c r="AD26" s="184"/>
      <c r="AE26" s="674" t="str">
        <f>IF(データ入力!E13=1,IF(データ入力!E21="","",データ入力!E21),"")</f>
        <v/>
      </c>
      <c r="AF26" s="674"/>
      <c r="AG26" s="674"/>
      <c r="AH26" s="674"/>
      <c r="AI26" s="674"/>
      <c r="AJ26" s="674"/>
      <c r="AK26" s="674"/>
      <c r="AL26" s="674"/>
      <c r="AM26" s="674"/>
      <c r="AN26" s="674"/>
      <c r="AO26" s="674"/>
      <c r="AP26" s="674"/>
      <c r="AQ26" s="674"/>
      <c r="AR26" s="674"/>
      <c r="AS26" s="674"/>
      <c r="AT26" s="674"/>
      <c r="AU26" s="674"/>
      <c r="AV26" s="674"/>
      <c r="AW26" s="674"/>
      <c r="AX26" s="674"/>
      <c r="AY26" s="674"/>
      <c r="AZ26" s="674"/>
      <c r="BA26" s="674"/>
      <c r="BB26" s="674"/>
      <c r="BC26" s="674"/>
      <c r="BD26" s="674"/>
      <c r="BE26" s="674"/>
      <c r="BF26" s="674"/>
      <c r="BG26" s="674"/>
      <c r="BH26" s="674"/>
      <c r="BI26" s="674"/>
      <c r="BJ26" s="674"/>
      <c r="BK26" s="674"/>
      <c r="BL26" s="674"/>
      <c r="BM26" s="674"/>
      <c r="BN26" s="674"/>
      <c r="BO26" s="674"/>
      <c r="BP26" s="675"/>
    </row>
    <row r="27" spans="4:68" s="139" customFormat="1" ht="11.25" customHeight="1" x14ac:dyDescent="0.4">
      <c r="D27" s="710"/>
      <c r="E27" s="166"/>
      <c r="F27" s="699"/>
      <c r="G27" s="699"/>
      <c r="H27" s="699"/>
      <c r="I27" s="699"/>
      <c r="J27" s="699"/>
      <c r="K27" s="699"/>
      <c r="L27" s="699"/>
      <c r="M27" s="699"/>
      <c r="N27" s="699"/>
      <c r="O27" s="185"/>
      <c r="P27" s="186"/>
      <c r="Q27" s="679"/>
      <c r="R27" s="679"/>
      <c r="S27" s="679"/>
      <c r="T27" s="679"/>
      <c r="U27" s="679"/>
      <c r="V27" s="679"/>
      <c r="W27" s="679"/>
      <c r="X27" s="679"/>
      <c r="Y27" s="679"/>
      <c r="Z27" s="679"/>
      <c r="AA27" s="679"/>
      <c r="AB27" s="679"/>
      <c r="AC27" s="679"/>
      <c r="AD27" s="164"/>
      <c r="AE27" s="174"/>
      <c r="AF27" s="174"/>
      <c r="AG27" s="174"/>
      <c r="AH27" s="174"/>
      <c r="AI27" s="187"/>
      <c r="AJ27" s="174" t="s">
        <v>72</v>
      </c>
      <c r="AK27" s="676" t="str">
        <f>IF(データ入力!E13=1,IF(データ入力!E22="","",データ入力!E22),"")</f>
        <v/>
      </c>
      <c r="AL27" s="676"/>
      <c r="AM27" s="676"/>
      <c r="AN27" s="676"/>
      <c r="AO27" s="174" t="s">
        <v>70</v>
      </c>
      <c r="AP27" s="679" t="str">
        <f>IF(データ入力!E13=1,IF(データ入力!F22="","",データ入力!F22),"")</f>
        <v/>
      </c>
      <c r="AQ27" s="679"/>
      <c r="AR27" s="679"/>
      <c r="AS27" s="679"/>
      <c r="AT27" s="178" t="s">
        <v>73</v>
      </c>
      <c r="AU27" s="680" t="str">
        <f>IF(データ入力!E13=1,IF(データ入力!G22="","",データ入力!G22),"")</f>
        <v/>
      </c>
      <c r="AV27" s="680"/>
      <c r="AW27" s="680"/>
      <c r="AX27" s="174"/>
      <c r="AY27" s="174"/>
      <c r="AZ27" s="174"/>
      <c r="BA27" s="174"/>
      <c r="BB27" s="174" t="s">
        <v>78</v>
      </c>
      <c r="BC27" s="676" t="str">
        <f>IF(データ入力!E13=1,IF(データ入力!E23="","",データ入力!E23),"")</f>
        <v/>
      </c>
      <c r="BD27" s="676"/>
      <c r="BE27" s="676"/>
      <c r="BF27" s="676"/>
      <c r="BG27" s="174" t="s">
        <v>70</v>
      </c>
      <c r="BH27" s="679" t="str">
        <f>IF(データ入力!E13=1,IF(データ入力!F23="","",データ入力!F23),"")</f>
        <v/>
      </c>
      <c r="BI27" s="679"/>
      <c r="BJ27" s="679"/>
      <c r="BK27" s="679"/>
      <c r="BL27" s="178" t="s">
        <v>73</v>
      </c>
      <c r="BM27" s="680" t="str">
        <f>IF(データ入力!E13=1,IF(データ入力!G23="","",データ入力!G23),"")</f>
        <v/>
      </c>
      <c r="BN27" s="680"/>
      <c r="BO27" s="680"/>
      <c r="BP27" s="681"/>
    </row>
    <row r="28" spans="4:68" s="139" customFormat="1" ht="15" customHeight="1" x14ac:dyDescent="0.4">
      <c r="D28" s="695">
        <v>5</v>
      </c>
      <c r="E28" s="179"/>
      <c r="F28" s="697" t="s">
        <v>86</v>
      </c>
      <c r="G28" s="697"/>
      <c r="H28" s="697"/>
      <c r="I28" s="697"/>
      <c r="J28" s="697"/>
      <c r="K28" s="697"/>
      <c r="L28" s="697"/>
      <c r="M28" s="697"/>
      <c r="N28" s="697"/>
      <c r="O28" s="170"/>
      <c r="P28" s="700" t="s">
        <v>87</v>
      </c>
      <c r="Q28" s="701"/>
      <c r="R28" s="701"/>
      <c r="S28" s="701"/>
      <c r="T28" s="701"/>
      <c r="U28" s="701"/>
      <c r="V28" s="701"/>
      <c r="W28" s="702"/>
      <c r="X28" s="188"/>
      <c r="Y28" s="705" t="s">
        <v>79</v>
      </c>
      <c r="Z28" s="705"/>
      <c r="AA28" s="705"/>
      <c r="AB28" s="705"/>
      <c r="AC28" s="705"/>
      <c r="AD28" s="181"/>
      <c r="AE28" s="706" t="str">
        <f>IF(OR(データ入力!E13=2,データ入力!E13=3),IF(データ入力!E24="","",データ入力!E24),"")</f>
        <v/>
      </c>
      <c r="AF28" s="707"/>
      <c r="AG28" s="707"/>
      <c r="AH28" s="707"/>
      <c r="AI28" s="707"/>
      <c r="AJ28" s="707"/>
      <c r="AK28" s="707"/>
      <c r="AL28" s="707"/>
      <c r="AM28" s="707"/>
      <c r="AN28" s="707"/>
      <c r="AO28" s="707"/>
      <c r="AP28" s="707"/>
      <c r="AQ28" s="707"/>
      <c r="AR28" s="707"/>
      <c r="AS28" s="707"/>
      <c r="AT28" s="707"/>
      <c r="AU28" s="707"/>
      <c r="AV28" s="707"/>
      <c r="AW28" s="707"/>
      <c r="AX28" s="707"/>
      <c r="AY28" s="707"/>
      <c r="AZ28" s="707"/>
      <c r="BA28" s="707"/>
      <c r="BB28" s="707"/>
      <c r="BC28" s="707"/>
      <c r="BD28" s="707"/>
      <c r="BE28" s="707"/>
      <c r="BF28" s="707"/>
      <c r="BG28" s="707"/>
      <c r="BH28" s="707"/>
      <c r="BI28" s="707"/>
      <c r="BJ28" s="707"/>
      <c r="BK28" s="707"/>
      <c r="BL28" s="707"/>
      <c r="BM28" s="707"/>
      <c r="BN28" s="707"/>
      <c r="BO28" s="707"/>
      <c r="BP28" s="708"/>
    </row>
    <row r="29" spans="4:68" s="139" customFormat="1" ht="11.25" customHeight="1" x14ac:dyDescent="0.4">
      <c r="D29" s="696"/>
      <c r="E29" s="145"/>
      <c r="F29" s="698"/>
      <c r="G29" s="698"/>
      <c r="H29" s="698"/>
      <c r="I29" s="698"/>
      <c r="J29" s="698"/>
      <c r="K29" s="698"/>
      <c r="L29" s="698"/>
      <c r="M29" s="698"/>
      <c r="N29" s="698"/>
      <c r="O29" s="159"/>
      <c r="P29" s="667"/>
      <c r="Q29" s="668"/>
      <c r="R29" s="668"/>
      <c r="S29" s="668"/>
      <c r="T29" s="668"/>
      <c r="U29" s="668"/>
      <c r="V29" s="668"/>
      <c r="W29" s="703"/>
      <c r="X29" s="169"/>
      <c r="Y29" s="682" t="s">
        <v>80</v>
      </c>
      <c r="Z29" s="682"/>
      <c r="AA29" s="682"/>
      <c r="AB29" s="682"/>
      <c r="AC29" s="682"/>
      <c r="AD29" s="184"/>
      <c r="AE29" s="671" t="s">
        <v>71</v>
      </c>
      <c r="AF29" s="672"/>
      <c r="AG29" s="673" t="str">
        <f>IF(OR(データ入力!E13=2,データ入力!E13=3),IF(データ入力!E25="","",データ入力!E25),"")</f>
        <v/>
      </c>
      <c r="AH29" s="673"/>
      <c r="AI29" s="673"/>
      <c r="AJ29" s="673"/>
      <c r="AK29" s="171"/>
      <c r="AL29" s="171"/>
      <c r="AM29" s="171"/>
      <c r="AN29" s="171"/>
      <c r="AO29" s="171"/>
      <c r="AP29" s="171"/>
      <c r="AQ29" s="171"/>
      <c r="AR29" s="171"/>
      <c r="AS29" s="171"/>
      <c r="AT29" s="171"/>
      <c r="AU29" s="171"/>
      <c r="AV29" s="171"/>
      <c r="AW29" s="171"/>
      <c r="AX29" s="171"/>
      <c r="AY29" s="171"/>
      <c r="AZ29" s="171"/>
      <c r="BA29" s="171"/>
      <c r="BB29" s="171"/>
      <c r="BC29" s="171"/>
      <c r="BD29" s="171"/>
      <c r="BE29" s="171"/>
      <c r="BF29" s="171"/>
      <c r="BG29" s="171"/>
      <c r="BH29" s="171"/>
      <c r="BI29" s="171"/>
      <c r="BJ29" s="171"/>
      <c r="BK29" s="171"/>
      <c r="BL29" s="171"/>
      <c r="BM29" s="171"/>
      <c r="BN29" s="171"/>
      <c r="BO29" s="171"/>
      <c r="BP29" s="172"/>
    </row>
    <row r="30" spans="4:68" s="139" customFormat="1" ht="15" customHeight="1" x14ac:dyDescent="0.4">
      <c r="D30" s="696"/>
      <c r="E30" s="145"/>
      <c r="F30" s="698"/>
      <c r="G30" s="698"/>
      <c r="H30" s="698"/>
      <c r="I30" s="698"/>
      <c r="J30" s="698"/>
      <c r="K30" s="698"/>
      <c r="L30" s="698"/>
      <c r="M30" s="698"/>
      <c r="N30" s="698"/>
      <c r="O30" s="159"/>
      <c r="P30" s="667"/>
      <c r="Q30" s="668"/>
      <c r="R30" s="668"/>
      <c r="S30" s="668"/>
      <c r="T30" s="668"/>
      <c r="U30" s="668"/>
      <c r="V30" s="668"/>
      <c r="W30" s="703"/>
      <c r="X30" s="158"/>
      <c r="Y30" s="677"/>
      <c r="Z30" s="677"/>
      <c r="AA30" s="677"/>
      <c r="AB30" s="677"/>
      <c r="AC30" s="677"/>
      <c r="AD30" s="184"/>
      <c r="AE30" s="674" t="str">
        <f>IF(OR(データ入力!E13=2,データ入力!E13=3),IF(データ入力!E26="","",データ入力!E26),"")</f>
        <v/>
      </c>
      <c r="AF30" s="674"/>
      <c r="AG30" s="674"/>
      <c r="AH30" s="674"/>
      <c r="AI30" s="674"/>
      <c r="AJ30" s="674"/>
      <c r="AK30" s="674"/>
      <c r="AL30" s="674"/>
      <c r="AM30" s="674"/>
      <c r="AN30" s="674"/>
      <c r="AO30" s="674"/>
      <c r="AP30" s="674"/>
      <c r="AQ30" s="674"/>
      <c r="AR30" s="674"/>
      <c r="AS30" s="674"/>
      <c r="AT30" s="674"/>
      <c r="AU30" s="674"/>
      <c r="AV30" s="674"/>
      <c r="AW30" s="674"/>
      <c r="AX30" s="674"/>
      <c r="AY30" s="674"/>
      <c r="AZ30" s="674"/>
      <c r="BA30" s="674"/>
      <c r="BB30" s="674"/>
      <c r="BC30" s="674"/>
      <c r="BD30" s="674"/>
      <c r="BE30" s="674"/>
      <c r="BF30" s="674"/>
      <c r="BG30" s="674"/>
      <c r="BH30" s="674"/>
      <c r="BI30" s="674"/>
      <c r="BJ30" s="674"/>
      <c r="BK30" s="674"/>
      <c r="BL30" s="674"/>
      <c r="BM30" s="674"/>
      <c r="BN30" s="674"/>
      <c r="BO30" s="674"/>
      <c r="BP30" s="675"/>
    </row>
    <row r="31" spans="4:68" s="139" customFormat="1" ht="11.25" customHeight="1" x14ac:dyDescent="0.4">
      <c r="D31" s="696"/>
      <c r="E31" s="145"/>
      <c r="F31" s="698"/>
      <c r="G31" s="698"/>
      <c r="H31" s="698"/>
      <c r="I31" s="698"/>
      <c r="J31" s="698"/>
      <c r="K31" s="698"/>
      <c r="L31" s="698"/>
      <c r="M31" s="698"/>
      <c r="N31" s="698"/>
      <c r="O31" s="159"/>
      <c r="P31" s="669"/>
      <c r="Q31" s="670"/>
      <c r="R31" s="670"/>
      <c r="S31" s="670"/>
      <c r="T31" s="670"/>
      <c r="U31" s="670"/>
      <c r="V31" s="670"/>
      <c r="W31" s="704"/>
      <c r="X31" s="189"/>
      <c r="Y31" s="709"/>
      <c r="Z31" s="709"/>
      <c r="AA31" s="709"/>
      <c r="AB31" s="709"/>
      <c r="AC31" s="709"/>
      <c r="AD31" s="164"/>
      <c r="AE31" s="174"/>
      <c r="AF31" s="174"/>
      <c r="AG31" s="174"/>
      <c r="AH31" s="174"/>
      <c r="AI31" s="187"/>
      <c r="AJ31" s="174" t="s">
        <v>72</v>
      </c>
      <c r="AK31" s="676" t="str">
        <f>IF(OR(データ入力!E13=2,データ入力!E13=3),IF(データ入力!E27="","",データ入力!E27),"")</f>
        <v/>
      </c>
      <c r="AL31" s="676"/>
      <c r="AM31" s="676"/>
      <c r="AN31" s="676"/>
      <c r="AO31" s="174" t="s">
        <v>70</v>
      </c>
      <c r="AP31" s="679" t="str">
        <f>IF(OR(データ入力!E13=2,データ入力!E13=3),IF(データ入力!F27="","",データ入力!F27),"")</f>
        <v/>
      </c>
      <c r="AQ31" s="679"/>
      <c r="AR31" s="679"/>
      <c r="AS31" s="679"/>
      <c r="AT31" s="178" t="s">
        <v>73</v>
      </c>
      <c r="AU31" s="680" t="str">
        <f>IF(OR(データ入力!E13=2,データ入力!E13=3),IF(データ入力!G27="","",データ入力!G27),"")</f>
        <v/>
      </c>
      <c r="AV31" s="680"/>
      <c r="AW31" s="680"/>
      <c r="AX31" s="174"/>
      <c r="AY31" s="174"/>
      <c r="AZ31" s="174"/>
      <c r="BA31" s="174"/>
      <c r="BB31" s="174" t="s">
        <v>78</v>
      </c>
      <c r="BC31" s="676" t="str">
        <f>IF(OR(データ入力!E13=2,データ入力!E13=3),IF(データ入力!E28="","",データ入力!E28),"")</f>
        <v/>
      </c>
      <c r="BD31" s="676"/>
      <c r="BE31" s="676"/>
      <c r="BF31" s="676"/>
      <c r="BG31" s="174" t="s">
        <v>70</v>
      </c>
      <c r="BH31" s="679" t="str">
        <f>IF(OR(データ入力!E13=2,データ入力!E13=3),IF(データ入力!F28="","",データ入力!F28),"")</f>
        <v/>
      </c>
      <c r="BI31" s="679"/>
      <c r="BJ31" s="679"/>
      <c r="BK31" s="679"/>
      <c r="BL31" s="178" t="s">
        <v>73</v>
      </c>
      <c r="BM31" s="680" t="str">
        <f>IF(OR(データ入力!E13=2,データ入力!E13=3),IF(データ入力!G28="","",データ入力!G28),"")</f>
        <v/>
      </c>
      <c r="BN31" s="680"/>
      <c r="BO31" s="680"/>
      <c r="BP31" s="681"/>
    </row>
    <row r="32" spans="4:68" s="139" customFormat="1" ht="15" customHeight="1" x14ac:dyDescent="0.4">
      <c r="D32" s="696"/>
      <c r="E32" s="160"/>
      <c r="F32" s="698"/>
      <c r="G32" s="698"/>
      <c r="H32" s="698"/>
      <c r="I32" s="698"/>
      <c r="J32" s="698"/>
      <c r="K32" s="698"/>
      <c r="L32" s="698"/>
      <c r="M32" s="698"/>
      <c r="N32" s="698"/>
      <c r="O32" s="159"/>
      <c r="P32" s="700" t="s">
        <v>88</v>
      </c>
      <c r="Q32" s="701"/>
      <c r="R32" s="701"/>
      <c r="S32" s="701"/>
      <c r="T32" s="701"/>
      <c r="U32" s="701"/>
      <c r="V32" s="701"/>
      <c r="W32" s="702"/>
      <c r="X32" s="188"/>
      <c r="Y32" s="705" t="s">
        <v>79</v>
      </c>
      <c r="Z32" s="705"/>
      <c r="AA32" s="705"/>
      <c r="AB32" s="705"/>
      <c r="AC32" s="705"/>
      <c r="AD32" s="181"/>
      <c r="AE32" s="706" t="str">
        <f>IF(データ入力!E13=3,IF(データ入力!E29="","",データ入力!E29),"")</f>
        <v/>
      </c>
      <c r="AF32" s="707"/>
      <c r="AG32" s="707"/>
      <c r="AH32" s="707"/>
      <c r="AI32" s="707"/>
      <c r="AJ32" s="707"/>
      <c r="AK32" s="707"/>
      <c r="AL32" s="707"/>
      <c r="AM32" s="707"/>
      <c r="AN32" s="707"/>
      <c r="AO32" s="707"/>
      <c r="AP32" s="707"/>
      <c r="AQ32" s="707"/>
      <c r="AR32" s="707"/>
      <c r="AS32" s="707"/>
      <c r="AT32" s="707"/>
      <c r="AU32" s="707"/>
      <c r="AV32" s="707"/>
      <c r="AW32" s="707"/>
      <c r="AX32" s="707"/>
      <c r="AY32" s="707"/>
      <c r="AZ32" s="707"/>
      <c r="BA32" s="707"/>
      <c r="BB32" s="707"/>
      <c r="BC32" s="707"/>
      <c r="BD32" s="707"/>
      <c r="BE32" s="707"/>
      <c r="BF32" s="707"/>
      <c r="BG32" s="707"/>
      <c r="BH32" s="707"/>
      <c r="BI32" s="707"/>
      <c r="BJ32" s="707"/>
      <c r="BK32" s="707"/>
      <c r="BL32" s="707"/>
      <c r="BM32" s="707"/>
      <c r="BN32" s="707"/>
      <c r="BO32" s="707"/>
      <c r="BP32" s="708"/>
    </row>
    <row r="33" spans="4:68" s="139" customFormat="1" ht="11.25" customHeight="1" x14ac:dyDescent="0.4">
      <c r="D33" s="696"/>
      <c r="E33" s="145"/>
      <c r="F33" s="698"/>
      <c r="G33" s="698"/>
      <c r="H33" s="698"/>
      <c r="I33" s="698"/>
      <c r="J33" s="698"/>
      <c r="K33" s="698"/>
      <c r="L33" s="698"/>
      <c r="M33" s="698"/>
      <c r="N33" s="698"/>
      <c r="O33" s="159"/>
      <c r="P33" s="667"/>
      <c r="Q33" s="668"/>
      <c r="R33" s="668"/>
      <c r="S33" s="668"/>
      <c r="T33" s="668"/>
      <c r="U33" s="668"/>
      <c r="V33" s="668"/>
      <c r="W33" s="703"/>
      <c r="X33" s="169"/>
      <c r="Y33" s="682" t="s">
        <v>80</v>
      </c>
      <c r="Z33" s="682"/>
      <c r="AA33" s="682"/>
      <c r="AB33" s="682"/>
      <c r="AC33" s="682"/>
      <c r="AD33" s="184"/>
      <c r="AE33" s="671" t="s">
        <v>71</v>
      </c>
      <c r="AF33" s="672"/>
      <c r="AG33" s="673" t="str">
        <f>IF(データ入力!E13=3,IF(データ入力!E30="","",データ入力!E30),"")</f>
        <v/>
      </c>
      <c r="AH33" s="673"/>
      <c r="AI33" s="673"/>
      <c r="AJ33" s="673"/>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c r="BI33" s="171"/>
      <c r="BJ33" s="171"/>
      <c r="BK33" s="171"/>
      <c r="BL33" s="171"/>
      <c r="BM33" s="171"/>
      <c r="BN33" s="171"/>
      <c r="BO33" s="171"/>
      <c r="BP33" s="172"/>
    </row>
    <row r="34" spans="4:68" s="139" customFormat="1" ht="15" customHeight="1" x14ac:dyDescent="0.4">
      <c r="D34" s="696"/>
      <c r="E34" s="145"/>
      <c r="F34" s="698"/>
      <c r="G34" s="698"/>
      <c r="H34" s="698"/>
      <c r="I34" s="698"/>
      <c r="J34" s="698"/>
      <c r="K34" s="698"/>
      <c r="L34" s="698"/>
      <c r="M34" s="698"/>
      <c r="N34" s="698"/>
      <c r="O34" s="159"/>
      <c r="P34" s="667"/>
      <c r="Q34" s="668"/>
      <c r="R34" s="668"/>
      <c r="S34" s="668"/>
      <c r="T34" s="668"/>
      <c r="U34" s="668"/>
      <c r="V34" s="668"/>
      <c r="W34" s="703"/>
      <c r="X34" s="158"/>
      <c r="Y34" s="677"/>
      <c r="Z34" s="677"/>
      <c r="AA34" s="677"/>
      <c r="AB34" s="677"/>
      <c r="AC34" s="677"/>
      <c r="AD34" s="184"/>
      <c r="AE34" s="674" t="str">
        <f>IF(データ入力!E13=3,IF(データ入力!E31="","",データ入力!E31),"")</f>
        <v/>
      </c>
      <c r="AF34" s="674"/>
      <c r="AG34" s="674"/>
      <c r="AH34" s="674"/>
      <c r="AI34" s="674"/>
      <c r="AJ34" s="674"/>
      <c r="AK34" s="674"/>
      <c r="AL34" s="674"/>
      <c r="AM34" s="674"/>
      <c r="AN34" s="674"/>
      <c r="AO34" s="674"/>
      <c r="AP34" s="674"/>
      <c r="AQ34" s="674"/>
      <c r="AR34" s="674"/>
      <c r="AS34" s="674"/>
      <c r="AT34" s="674"/>
      <c r="AU34" s="674"/>
      <c r="AV34" s="674"/>
      <c r="AW34" s="674"/>
      <c r="AX34" s="674"/>
      <c r="AY34" s="674"/>
      <c r="AZ34" s="674"/>
      <c r="BA34" s="674"/>
      <c r="BB34" s="674"/>
      <c r="BC34" s="674"/>
      <c r="BD34" s="674"/>
      <c r="BE34" s="674"/>
      <c r="BF34" s="674"/>
      <c r="BG34" s="674"/>
      <c r="BH34" s="674"/>
      <c r="BI34" s="674"/>
      <c r="BJ34" s="674"/>
      <c r="BK34" s="674"/>
      <c r="BL34" s="674"/>
      <c r="BM34" s="674"/>
      <c r="BN34" s="674"/>
      <c r="BO34" s="674"/>
      <c r="BP34" s="675"/>
    </row>
    <row r="35" spans="4:68" s="139" customFormat="1" ht="11.25" customHeight="1" x14ac:dyDescent="0.4">
      <c r="D35" s="696"/>
      <c r="E35" s="145"/>
      <c r="F35" s="699"/>
      <c r="G35" s="699"/>
      <c r="H35" s="699"/>
      <c r="I35" s="699"/>
      <c r="J35" s="699"/>
      <c r="K35" s="699"/>
      <c r="L35" s="699"/>
      <c r="M35" s="699"/>
      <c r="N35" s="699"/>
      <c r="O35" s="159"/>
      <c r="P35" s="669"/>
      <c r="Q35" s="670"/>
      <c r="R35" s="670"/>
      <c r="S35" s="670"/>
      <c r="T35" s="670"/>
      <c r="U35" s="670"/>
      <c r="V35" s="670"/>
      <c r="W35" s="704"/>
      <c r="X35" s="189"/>
      <c r="Y35" s="709"/>
      <c r="Z35" s="709"/>
      <c r="AA35" s="709"/>
      <c r="AB35" s="709"/>
      <c r="AC35" s="709"/>
      <c r="AD35" s="164"/>
      <c r="AE35" s="174"/>
      <c r="AF35" s="174"/>
      <c r="AG35" s="174"/>
      <c r="AH35" s="174"/>
      <c r="AI35" s="187"/>
      <c r="AJ35" s="174" t="s">
        <v>72</v>
      </c>
      <c r="AK35" s="676" t="str">
        <f>IF(データ入力!E13=3,IF(データ入力!E32="","",データ入力!E32),"")</f>
        <v/>
      </c>
      <c r="AL35" s="676"/>
      <c r="AM35" s="676"/>
      <c r="AN35" s="676"/>
      <c r="AO35" s="174" t="s">
        <v>70</v>
      </c>
      <c r="AP35" s="679" t="str">
        <f>IF(データ入力!E13=3,IF(データ入力!F32="","",データ入力!F32),"")</f>
        <v/>
      </c>
      <c r="AQ35" s="679"/>
      <c r="AR35" s="679"/>
      <c r="AS35" s="679"/>
      <c r="AT35" s="178" t="s">
        <v>73</v>
      </c>
      <c r="AU35" s="680" t="str">
        <f>IF(データ入力!E13=3,IF(データ入力!G32="","",データ入力!G32),"")</f>
        <v/>
      </c>
      <c r="AV35" s="680"/>
      <c r="AW35" s="680"/>
      <c r="AX35" s="174"/>
      <c r="AY35" s="174"/>
      <c r="AZ35" s="174"/>
      <c r="BA35" s="174"/>
      <c r="BB35" s="174" t="s">
        <v>78</v>
      </c>
      <c r="BC35" s="676" t="str">
        <f>IF(データ入力!E13=3,IF(データ入力!E33="","",データ入力!E33),"")</f>
        <v/>
      </c>
      <c r="BD35" s="676"/>
      <c r="BE35" s="676"/>
      <c r="BF35" s="676"/>
      <c r="BG35" s="174" t="s">
        <v>70</v>
      </c>
      <c r="BH35" s="679" t="str">
        <f>IF(データ入力!E13=3,IF(データ入力!F33="","",データ入力!F33),"")</f>
        <v/>
      </c>
      <c r="BI35" s="679"/>
      <c r="BJ35" s="679"/>
      <c r="BK35" s="679"/>
      <c r="BL35" s="178" t="s">
        <v>73</v>
      </c>
      <c r="BM35" s="680" t="str">
        <f>IF(データ入力!E13=3,IF(データ入力!G33="","",データ入力!G33),"")</f>
        <v/>
      </c>
      <c r="BN35" s="680"/>
      <c r="BO35" s="680"/>
      <c r="BP35" s="681"/>
    </row>
    <row r="36" spans="4:68" s="139" customFormat="1" ht="15" customHeight="1" x14ac:dyDescent="0.4">
      <c r="D36" s="695">
        <v>6</v>
      </c>
      <c r="E36" s="179"/>
      <c r="F36" s="697" t="s">
        <v>89</v>
      </c>
      <c r="G36" s="697"/>
      <c r="H36" s="697"/>
      <c r="I36" s="697"/>
      <c r="J36" s="697"/>
      <c r="K36" s="697"/>
      <c r="L36" s="697"/>
      <c r="M36" s="697"/>
      <c r="N36" s="697"/>
      <c r="O36" s="170"/>
      <c r="P36" s="700" t="s">
        <v>90</v>
      </c>
      <c r="Q36" s="701"/>
      <c r="R36" s="701"/>
      <c r="S36" s="701"/>
      <c r="T36" s="701"/>
      <c r="U36" s="701"/>
      <c r="V36" s="701"/>
      <c r="W36" s="702"/>
      <c r="X36" s="188"/>
      <c r="Y36" s="705" t="s">
        <v>79</v>
      </c>
      <c r="Z36" s="705"/>
      <c r="AA36" s="705"/>
      <c r="AB36" s="705"/>
      <c r="AC36" s="705"/>
      <c r="AD36" s="181"/>
      <c r="AE36" s="706" t="str">
        <f>IF(データ入力!E13=4,IF(データ入力!E19="","",データ入力!E19),"")</f>
        <v/>
      </c>
      <c r="AF36" s="707"/>
      <c r="AG36" s="707"/>
      <c r="AH36" s="707"/>
      <c r="AI36" s="707"/>
      <c r="AJ36" s="707"/>
      <c r="AK36" s="707"/>
      <c r="AL36" s="707"/>
      <c r="AM36" s="707"/>
      <c r="AN36" s="707"/>
      <c r="AO36" s="707"/>
      <c r="AP36" s="707"/>
      <c r="AQ36" s="707"/>
      <c r="AR36" s="707"/>
      <c r="AS36" s="707"/>
      <c r="AT36" s="707"/>
      <c r="AU36" s="707"/>
      <c r="AV36" s="707"/>
      <c r="AW36" s="707"/>
      <c r="AX36" s="707"/>
      <c r="AY36" s="707"/>
      <c r="AZ36" s="707"/>
      <c r="BA36" s="707"/>
      <c r="BB36" s="707"/>
      <c r="BC36" s="707"/>
      <c r="BD36" s="707"/>
      <c r="BE36" s="707"/>
      <c r="BF36" s="707"/>
      <c r="BG36" s="707"/>
      <c r="BH36" s="707"/>
      <c r="BI36" s="707"/>
      <c r="BJ36" s="707"/>
      <c r="BK36" s="707"/>
      <c r="BL36" s="707"/>
      <c r="BM36" s="707"/>
      <c r="BN36" s="707"/>
      <c r="BO36" s="707"/>
      <c r="BP36" s="708"/>
    </row>
    <row r="37" spans="4:68" s="139" customFormat="1" ht="11.25" customHeight="1" x14ac:dyDescent="0.4">
      <c r="D37" s="696"/>
      <c r="E37" s="145"/>
      <c r="F37" s="698"/>
      <c r="G37" s="698"/>
      <c r="H37" s="698"/>
      <c r="I37" s="698"/>
      <c r="J37" s="698"/>
      <c r="K37" s="698"/>
      <c r="L37" s="698"/>
      <c r="M37" s="698"/>
      <c r="N37" s="698"/>
      <c r="O37" s="159"/>
      <c r="P37" s="667"/>
      <c r="Q37" s="668"/>
      <c r="R37" s="668"/>
      <c r="S37" s="668"/>
      <c r="T37" s="668"/>
      <c r="U37" s="668"/>
      <c r="V37" s="668"/>
      <c r="W37" s="703"/>
      <c r="X37" s="169"/>
      <c r="Y37" s="682" t="s">
        <v>80</v>
      </c>
      <c r="Z37" s="682"/>
      <c r="AA37" s="682"/>
      <c r="AB37" s="682"/>
      <c r="AC37" s="682"/>
      <c r="AD37" s="184"/>
      <c r="AE37" s="671" t="s">
        <v>71</v>
      </c>
      <c r="AF37" s="672"/>
      <c r="AG37" s="673" t="str">
        <f>IF(データ入力!E13=4,IF(データ入力!E20="","",データ入力!E20),"")</f>
        <v/>
      </c>
      <c r="AH37" s="673"/>
      <c r="AI37" s="673"/>
      <c r="AJ37" s="673"/>
      <c r="AK37" s="171"/>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c r="BI37" s="171"/>
      <c r="BJ37" s="171"/>
      <c r="BK37" s="171"/>
      <c r="BL37" s="171"/>
      <c r="BM37" s="171"/>
      <c r="BN37" s="171"/>
      <c r="BO37" s="171"/>
      <c r="BP37" s="172"/>
    </row>
    <row r="38" spans="4:68" s="139" customFormat="1" ht="15" customHeight="1" x14ac:dyDescent="0.4">
      <c r="D38" s="696"/>
      <c r="E38" s="145"/>
      <c r="F38" s="698"/>
      <c r="G38" s="698"/>
      <c r="H38" s="698"/>
      <c r="I38" s="698"/>
      <c r="J38" s="698"/>
      <c r="K38" s="698"/>
      <c r="L38" s="698"/>
      <c r="M38" s="698"/>
      <c r="N38" s="698"/>
      <c r="O38" s="159"/>
      <c r="P38" s="667"/>
      <c r="Q38" s="668"/>
      <c r="R38" s="668"/>
      <c r="S38" s="668"/>
      <c r="T38" s="668"/>
      <c r="U38" s="668"/>
      <c r="V38" s="668"/>
      <c r="W38" s="703"/>
      <c r="X38" s="158"/>
      <c r="Y38" s="677"/>
      <c r="Z38" s="677"/>
      <c r="AA38" s="677"/>
      <c r="AB38" s="677"/>
      <c r="AC38" s="677"/>
      <c r="AD38" s="184"/>
      <c r="AE38" s="674" t="str">
        <f>IF(データ入力!E13=4,IF(データ入力!E21="","",データ入力!E21),"")</f>
        <v/>
      </c>
      <c r="AF38" s="674"/>
      <c r="AG38" s="674"/>
      <c r="AH38" s="674"/>
      <c r="AI38" s="674"/>
      <c r="AJ38" s="674"/>
      <c r="AK38" s="674"/>
      <c r="AL38" s="674"/>
      <c r="AM38" s="674"/>
      <c r="AN38" s="674"/>
      <c r="AO38" s="674"/>
      <c r="AP38" s="674"/>
      <c r="AQ38" s="674"/>
      <c r="AR38" s="674"/>
      <c r="AS38" s="674"/>
      <c r="AT38" s="674"/>
      <c r="AU38" s="674"/>
      <c r="AV38" s="674"/>
      <c r="AW38" s="674"/>
      <c r="AX38" s="674"/>
      <c r="AY38" s="674"/>
      <c r="AZ38" s="674"/>
      <c r="BA38" s="674"/>
      <c r="BB38" s="674"/>
      <c r="BC38" s="674"/>
      <c r="BD38" s="674"/>
      <c r="BE38" s="674"/>
      <c r="BF38" s="674"/>
      <c r="BG38" s="674"/>
      <c r="BH38" s="674"/>
      <c r="BI38" s="674"/>
      <c r="BJ38" s="674"/>
      <c r="BK38" s="674"/>
      <c r="BL38" s="674"/>
      <c r="BM38" s="674"/>
      <c r="BN38" s="674"/>
      <c r="BO38" s="674"/>
      <c r="BP38" s="675"/>
    </row>
    <row r="39" spans="4:68" s="139" customFormat="1" ht="11.25" customHeight="1" x14ac:dyDescent="0.4">
      <c r="D39" s="696"/>
      <c r="E39" s="145"/>
      <c r="F39" s="698"/>
      <c r="G39" s="698"/>
      <c r="H39" s="698"/>
      <c r="I39" s="698"/>
      <c r="J39" s="698"/>
      <c r="K39" s="698"/>
      <c r="L39" s="698"/>
      <c r="M39" s="698"/>
      <c r="N39" s="698"/>
      <c r="O39" s="159"/>
      <c r="P39" s="669"/>
      <c r="Q39" s="670"/>
      <c r="R39" s="670"/>
      <c r="S39" s="670"/>
      <c r="T39" s="670"/>
      <c r="U39" s="670"/>
      <c r="V39" s="670"/>
      <c r="W39" s="704"/>
      <c r="X39" s="189"/>
      <c r="Y39" s="709"/>
      <c r="Z39" s="709"/>
      <c r="AA39" s="709"/>
      <c r="AB39" s="709"/>
      <c r="AC39" s="709"/>
      <c r="AD39" s="164"/>
      <c r="AE39" s="174"/>
      <c r="AF39" s="174"/>
      <c r="AG39" s="174"/>
      <c r="AH39" s="174"/>
      <c r="AI39" s="187"/>
      <c r="AJ39" s="174" t="s">
        <v>72</v>
      </c>
      <c r="AK39" s="676" t="str">
        <f>IF(データ入力!E13=4,IF(データ入力!E22="","",データ入力!E22),"")</f>
        <v/>
      </c>
      <c r="AL39" s="676"/>
      <c r="AM39" s="676"/>
      <c r="AN39" s="676"/>
      <c r="AO39" s="174" t="s">
        <v>70</v>
      </c>
      <c r="AP39" s="679" t="str">
        <f>IF(データ入力!E13=4,IF(データ入力!F22="","",データ入力!F22),"")</f>
        <v/>
      </c>
      <c r="AQ39" s="679"/>
      <c r="AR39" s="679"/>
      <c r="AS39" s="679"/>
      <c r="AT39" s="178" t="s">
        <v>73</v>
      </c>
      <c r="AU39" s="680" t="str">
        <f>IF(データ入力!E13=4,IF(データ入力!G22="","",データ入力!G22),"")</f>
        <v/>
      </c>
      <c r="AV39" s="680"/>
      <c r="AW39" s="680"/>
      <c r="AX39" s="174"/>
      <c r="AY39" s="174"/>
      <c r="AZ39" s="174"/>
      <c r="BA39" s="174"/>
      <c r="BB39" s="174" t="s">
        <v>78</v>
      </c>
      <c r="BC39" s="676" t="str">
        <f>IF(データ入力!E13=4,IF(データ入力!E23="","",データ入力!E23),"")</f>
        <v/>
      </c>
      <c r="BD39" s="676"/>
      <c r="BE39" s="676"/>
      <c r="BF39" s="676"/>
      <c r="BG39" s="174" t="s">
        <v>70</v>
      </c>
      <c r="BH39" s="679" t="str">
        <f>IF(データ入力!E13=4,IF(データ入力!F23="","",データ入力!F23),"")</f>
        <v/>
      </c>
      <c r="BI39" s="679"/>
      <c r="BJ39" s="679"/>
      <c r="BK39" s="679"/>
      <c r="BL39" s="178" t="s">
        <v>73</v>
      </c>
      <c r="BM39" s="680" t="str">
        <f>IF(データ入力!E13=4,IF(データ入力!G23="","",データ入力!G23),"")</f>
        <v/>
      </c>
      <c r="BN39" s="680"/>
      <c r="BO39" s="680"/>
      <c r="BP39" s="681"/>
    </row>
    <row r="40" spans="4:68" s="139" customFormat="1" ht="15" customHeight="1" x14ac:dyDescent="0.4">
      <c r="D40" s="696"/>
      <c r="E40" s="179"/>
      <c r="F40" s="698"/>
      <c r="G40" s="698"/>
      <c r="H40" s="698"/>
      <c r="I40" s="698"/>
      <c r="J40" s="698"/>
      <c r="K40" s="698"/>
      <c r="L40" s="698"/>
      <c r="M40" s="698"/>
      <c r="N40" s="698"/>
      <c r="O40" s="170"/>
      <c r="P40" s="700" t="s">
        <v>87</v>
      </c>
      <c r="Q40" s="701"/>
      <c r="R40" s="701"/>
      <c r="S40" s="701"/>
      <c r="T40" s="701"/>
      <c r="U40" s="701"/>
      <c r="V40" s="701"/>
      <c r="W40" s="702"/>
      <c r="X40" s="188"/>
      <c r="Y40" s="705" t="s">
        <v>79</v>
      </c>
      <c r="Z40" s="705"/>
      <c r="AA40" s="705"/>
      <c r="AB40" s="705"/>
      <c r="AC40" s="705"/>
      <c r="AD40" s="181"/>
      <c r="AE40" s="706" t="str">
        <f>IF(OR(データ入力!E13=5,データ入力!E13=6),IF(データ入力!E24="","",データ入力!E24),"")</f>
        <v/>
      </c>
      <c r="AF40" s="707"/>
      <c r="AG40" s="707"/>
      <c r="AH40" s="707"/>
      <c r="AI40" s="707"/>
      <c r="AJ40" s="707"/>
      <c r="AK40" s="707"/>
      <c r="AL40" s="707"/>
      <c r="AM40" s="707"/>
      <c r="AN40" s="707"/>
      <c r="AO40" s="707"/>
      <c r="AP40" s="707"/>
      <c r="AQ40" s="707"/>
      <c r="AR40" s="707"/>
      <c r="AS40" s="707"/>
      <c r="AT40" s="707"/>
      <c r="AU40" s="707"/>
      <c r="AV40" s="707"/>
      <c r="AW40" s="707"/>
      <c r="AX40" s="707"/>
      <c r="AY40" s="707"/>
      <c r="AZ40" s="707"/>
      <c r="BA40" s="707"/>
      <c r="BB40" s="707"/>
      <c r="BC40" s="707"/>
      <c r="BD40" s="707"/>
      <c r="BE40" s="707"/>
      <c r="BF40" s="707"/>
      <c r="BG40" s="707"/>
      <c r="BH40" s="707"/>
      <c r="BI40" s="707"/>
      <c r="BJ40" s="707"/>
      <c r="BK40" s="707"/>
      <c r="BL40" s="707"/>
      <c r="BM40" s="707"/>
      <c r="BN40" s="707"/>
      <c r="BO40" s="707"/>
      <c r="BP40" s="708"/>
    </row>
    <row r="41" spans="4:68" s="139" customFormat="1" ht="11.25" customHeight="1" x14ac:dyDescent="0.4">
      <c r="D41" s="696"/>
      <c r="E41" s="145"/>
      <c r="F41" s="698"/>
      <c r="G41" s="698"/>
      <c r="H41" s="698"/>
      <c r="I41" s="698"/>
      <c r="J41" s="698"/>
      <c r="K41" s="698"/>
      <c r="L41" s="698"/>
      <c r="M41" s="698"/>
      <c r="N41" s="698"/>
      <c r="O41" s="159"/>
      <c r="P41" s="667"/>
      <c r="Q41" s="668"/>
      <c r="R41" s="668"/>
      <c r="S41" s="668"/>
      <c r="T41" s="668"/>
      <c r="U41" s="668"/>
      <c r="V41" s="668"/>
      <c r="W41" s="703"/>
      <c r="X41" s="169"/>
      <c r="Y41" s="682" t="s">
        <v>80</v>
      </c>
      <c r="Z41" s="682"/>
      <c r="AA41" s="682"/>
      <c r="AB41" s="682"/>
      <c r="AC41" s="682"/>
      <c r="AD41" s="184"/>
      <c r="AE41" s="671" t="s">
        <v>71</v>
      </c>
      <c r="AF41" s="672"/>
      <c r="AG41" s="673" t="str">
        <f>IF(OR(データ入力!E13=5,データ入力!E13=6),IF(データ入力!E25="","",データ入力!E25),"")</f>
        <v/>
      </c>
      <c r="AH41" s="673"/>
      <c r="AI41" s="673"/>
      <c r="AJ41" s="673"/>
      <c r="AK41" s="171"/>
      <c r="AL41" s="171"/>
      <c r="AM41" s="171"/>
      <c r="AN41" s="171"/>
      <c r="AO41" s="171"/>
      <c r="AP41" s="171"/>
      <c r="AQ41" s="171"/>
      <c r="AR41" s="171"/>
      <c r="AS41" s="171"/>
      <c r="AT41" s="171"/>
      <c r="AU41" s="171"/>
      <c r="AV41" s="171"/>
      <c r="AW41" s="171"/>
      <c r="AX41" s="171"/>
      <c r="AY41" s="171"/>
      <c r="AZ41" s="171"/>
      <c r="BA41" s="171"/>
      <c r="BB41" s="171"/>
      <c r="BC41" s="171"/>
      <c r="BD41" s="171"/>
      <c r="BE41" s="171"/>
      <c r="BF41" s="171"/>
      <c r="BG41" s="171"/>
      <c r="BH41" s="171"/>
      <c r="BI41" s="171"/>
      <c r="BJ41" s="171"/>
      <c r="BK41" s="171"/>
      <c r="BL41" s="171"/>
      <c r="BM41" s="171"/>
      <c r="BN41" s="171"/>
      <c r="BO41" s="171"/>
      <c r="BP41" s="172"/>
    </row>
    <row r="42" spans="4:68" s="139" customFormat="1" ht="15" customHeight="1" x14ac:dyDescent="0.4">
      <c r="D42" s="696"/>
      <c r="E42" s="145"/>
      <c r="F42" s="698"/>
      <c r="G42" s="698"/>
      <c r="H42" s="698"/>
      <c r="I42" s="698"/>
      <c r="J42" s="698"/>
      <c r="K42" s="698"/>
      <c r="L42" s="698"/>
      <c r="M42" s="698"/>
      <c r="N42" s="698"/>
      <c r="O42" s="159"/>
      <c r="P42" s="667"/>
      <c r="Q42" s="668"/>
      <c r="R42" s="668"/>
      <c r="S42" s="668"/>
      <c r="T42" s="668"/>
      <c r="U42" s="668"/>
      <c r="V42" s="668"/>
      <c r="W42" s="703"/>
      <c r="X42" s="158"/>
      <c r="Y42" s="677"/>
      <c r="Z42" s="677"/>
      <c r="AA42" s="677"/>
      <c r="AB42" s="677"/>
      <c r="AC42" s="677"/>
      <c r="AD42" s="184"/>
      <c r="AE42" s="674" t="str">
        <f>IF(OR(データ入力!E13=5,データ入力!E13=6),IF(データ入力!E26="","",データ入力!E26),"")</f>
        <v/>
      </c>
      <c r="AF42" s="674"/>
      <c r="AG42" s="674"/>
      <c r="AH42" s="674"/>
      <c r="AI42" s="674"/>
      <c r="AJ42" s="674"/>
      <c r="AK42" s="674"/>
      <c r="AL42" s="674"/>
      <c r="AM42" s="674"/>
      <c r="AN42" s="674"/>
      <c r="AO42" s="674"/>
      <c r="AP42" s="674"/>
      <c r="AQ42" s="674"/>
      <c r="AR42" s="674"/>
      <c r="AS42" s="674"/>
      <c r="AT42" s="674"/>
      <c r="AU42" s="674"/>
      <c r="AV42" s="674"/>
      <c r="AW42" s="674"/>
      <c r="AX42" s="674"/>
      <c r="AY42" s="674"/>
      <c r="AZ42" s="674"/>
      <c r="BA42" s="674"/>
      <c r="BB42" s="674"/>
      <c r="BC42" s="674"/>
      <c r="BD42" s="674"/>
      <c r="BE42" s="674"/>
      <c r="BF42" s="674"/>
      <c r="BG42" s="674"/>
      <c r="BH42" s="674"/>
      <c r="BI42" s="674"/>
      <c r="BJ42" s="674"/>
      <c r="BK42" s="674"/>
      <c r="BL42" s="674"/>
      <c r="BM42" s="674"/>
      <c r="BN42" s="674"/>
      <c r="BO42" s="674"/>
      <c r="BP42" s="675"/>
    </row>
    <row r="43" spans="4:68" s="139" customFormat="1" ht="11.25" customHeight="1" x14ac:dyDescent="0.4">
      <c r="D43" s="696"/>
      <c r="E43" s="145"/>
      <c r="F43" s="698"/>
      <c r="G43" s="698"/>
      <c r="H43" s="698"/>
      <c r="I43" s="698"/>
      <c r="J43" s="698"/>
      <c r="K43" s="698"/>
      <c r="L43" s="698"/>
      <c r="M43" s="698"/>
      <c r="N43" s="698"/>
      <c r="O43" s="159"/>
      <c r="P43" s="669"/>
      <c r="Q43" s="670"/>
      <c r="R43" s="670"/>
      <c r="S43" s="670"/>
      <c r="T43" s="670"/>
      <c r="U43" s="670"/>
      <c r="V43" s="670"/>
      <c r="W43" s="704"/>
      <c r="X43" s="189"/>
      <c r="Y43" s="709"/>
      <c r="Z43" s="709"/>
      <c r="AA43" s="709"/>
      <c r="AB43" s="709"/>
      <c r="AC43" s="709"/>
      <c r="AD43" s="164"/>
      <c r="AE43" s="174"/>
      <c r="AF43" s="174"/>
      <c r="AG43" s="174"/>
      <c r="AH43" s="174"/>
      <c r="AI43" s="187"/>
      <c r="AJ43" s="174" t="s">
        <v>72</v>
      </c>
      <c r="AK43" s="676" t="str">
        <f>IF(OR(データ入力!E13=5,データ入力!E13=6),IF(データ入力!E27="","",データ入力!E27),"")</f>
        <v/>
      </c>
      <c r="AL43" s="676"/>
      <c r="AM43" s="676"/>
      <c r="AN43" s="676"/>
      <c r="AO43" s="174" t="s">
        <v>70</v>
      </c>
      <c r="AP43" s="679" t="str">
        <f>IF(OR(データ入力!E13=5,データ入力!E13=6),IF(データ入力!F27="","",データ入力!F27),"")</f>
        <v/>
      </c>
      <c r="AQ43" s="679"/>
      <c r="AR43" s="679"/>
      <c r="AS43" s="679"/>
      <c r="AT43" s="178" t="s">
        <v>73</v>
      </c>
      <c r="AU43" s="680" t="str">
        <f>IF(OR(データ入力!E13=5,データ入力!E13=6),IF(データ入力!G27="","",データ入力!G27),"")</f>
        <v/>
      </c>
      <c r="AV43" s="680"/>
      <c r="AW43" s="680"/>
      <c r="AX43" s="174"/>
      <c r="AY43" s="174"/>
      <c r="AZ43" s="174"/>
      <c r="BA43" s="174"/>
      <c r="BB43" s="174" t="s">
        <v>78</v>
      </c>
      <c r="BC43" s="676" t="str">
        <f>IF(OR(データ入力!E13=5,データ入力!E13=6),IF(データ入力!E28="","",データ入力!E28),"")</f>
        <v/>
      </c>
      <c r="BD43" s="676"/>
      <c r="BE43" s="676"/>
      <c r="BF43" s="676"/>
      <c r="BG43" s="174" t="s">
        <v>70</v>
      </c>
      <c r="BH43" s="679" t="str">
        <f>IF(OR(データ入力!E13=5,データ入力!E13=6),IF(データ入力!F28="","",データ入力!F28),"")</f>
        <v/>
      </c>
      <c r="BI43" s="679"/>
      <c r="BJ43" s="679"/>
      <c r="BK43" s="679"/>
      <c r="BL43" s="178" t="s">
        <v>73</v>
      </c>
      <c r="BM43" s="680" t="str">
        <f>IF(OR(データ入力!E13=5,データ入力!E13=6),IF(データ入力!G28="","",データ入力!G28),"")</f>
        <v/>
      </c>
      <c r="BN43" s="680"/>
      <c r="BO43" s="680"/>
      <c r="BP43" s="681"/>
    </row>
    <row r="44" spans="4:68" s="139" customFormat="1" ht="15" customHeight="1" x14ac:dyDescent="0.4">
      <c r="D44" s="696"/>
      <c r="E44" s="160"/>
      <c r="F44" s="698"/>
      <c r="G44" s="698"/>
      <c r="H44" s="698"/>
      <c r="I44" s="698"/>
      <c r="J44" s="698"/>
      <c r="K44" s="698"/>
      <c r="L44" s="698"/>
      <c r="M44" s="698"/>
      <c r="N44" s="698"/>
      <c r="O44" s="159"/>
      <c r="P44" s="700" t="s">
        <v>88</v>
      </c>
      <c r="Q44" s="701"/>
      <c r="R44" s="701"/>
      <c r="S44" s="701"/>
      <c r="T44" s="701"/>
      <c r="U44" s="701"/>
      <c r="V44" s="701"/>
      <c r="W44" s="702"/>
      <c r="X44" s="188"/>
      <c r="Y44" s="705" t="s">
        <v>79</v>
      </c>
      <c r="Z44" s="705"/>
      <c r="AA44" s="705"/>
      <c r="AB44" s="705"/>
      <c r="AC44" s="705"/>
      <c r="AD44" s="181"/>
      <c r="AE44" s="706" t="str">
        <f>IF(データ入力!E13=6,IF(データ入力!E29="","",データ入力!E29),"")</f>
        <v/>
      </c>
      <c r="AF44" s="707"/>
      <c r="AG44" s="707"/>
      <c r="AH44" s="707"/>
      <c r="AI44" s="707"/>
      <c r="AJ44" s="707"/>
      <c r="AK44" s="707"/>
      <c r="AL44" s="707"/>
      <c r="AM44" s="707"/>
      <c r="AN44" s="707"/>
      <c r="AO44" s="707"/>
      <c r="AP44" s="707"/>
      <c r="AQ44" s="707"/>
      <c r="AR44" s="707"/>
      <c r="AS44" s="707"/>
      <c r="AT44" s="707"/>
      <c r="AU44" s="707"/>
      <c r="AV44" s="707"/>
      <c r="AW44" s="707"/>
      <c r="AX44" s="707"/>
      <c r="AY44" s="707"/>
      <c r="AZ44" s="707"/>
      <c r="BA44" s="707"/>
      <c r="BB44" s="707"/>
      <c r="BC44" s="707"/>
      <c r="BD44" s="707"/>
      <c r="BE44" s="707"/>
      <c r="BF44" s="707"/>
      <c r="BG44" s="707"/>
      <c r="BH44" s="707"/>
      <c r="BI44" s="707"/>
      <c r="BJ44" s="707"/>
      <c r="BK44" s="707"/>
      <c r="BL44" s="707"/>
      <c r="BM44" s="707"/>
      <c r="BN44" s="707"/>
      <c r="BO44" s="707"/>
      <c r="BP44" s="708"/>
    </row>
    <row r="45" spans="4:68" s="139" customFormat="1" ht="11.25" customHeight="1" x14ac:dyDescent="0.4">
      <c r="D45" s="696"/>
      <c r="E45" s="145"/>
      <c r="F45" s="698"/>
      <c r="G45" s="698"/>
      <c r="H45" s="698"/>
      <c r="I45" s="698"/>
      <c r="J45" s="698"/>
      <c r="K45" s="698"/>
      <c r="L45" s="698"/>
      <c r="M45" s="698"/>
      <c r="N45" s="698"/>
      <c r="O45" s="159"/>
      <c r="P45" s="667"/>
      <c r="Q45" s="668"/>
      <c r="R45" s="668"/>
      <c r="S45" s="668"/>
      <c r="T45" s="668"/>
      <c r="U45" s="668"/>
      <c r="V45" s="668"/>
      <c r="W45" s="703"/>
      <c r="X45" s="169"/>
      <c r="Y45" s="682" t="s">
        <v>80</v>
      </c>
      <c r="Z45" s="682"/>
      <c r="AA45" s="682"/>
      <c r="AB45" s="682"/>
      <c r="AC45" s="682"/>
      <c r="AD45" s="184"/>
      <c r="AE45" s="671" t="s">
        <v>71</v>
      </c>
      <c r="AF45" s="672"/>
      <c r="AG45" s="673" t="str">
        <f>IF(データ入力!E13=6,IF(データ入力!E30="","",データ入力!E30),"")</f>
        <v/>
      </c>
      <c r="AH45" s="673"/>
      <c r="AI45" s="673"/>
      <c r="AJ45" s="673"/>
      <c r="AK45" s="171"/>
      <c r="AL45" s="171"/>
      <c r="AM45" s="171"/>
      <c r="AN45" s="171"/>
      <c r="AO45" s="171"/>
      <c r="AP45" s="171"/>
      <c r="AQ45" s="171"/>
      <c r="AR45" s="171"/>
      <c r="AS45" s="171"/>
      <c r="AT45" s="171"/>
      <c r="AU45" s="171"/>
      <c r="AV45" s="171"/>
      <c r="AW45" s="171"/>
      <c r="AX45" s="171"/>
      <c r="AY45" s="171"/>
      <c r="AZ45" s="171"/>
      <c r="BA45" s="171"/>
      <c r="BB45" s="171"/>
      <c r="BC45" s="171"/>
      <c r="BD45" s="171"/>
      <c r="BE45" s="171"/>
      <c r="BF45" s="171"/>
      <c r="BG45" s="171"/>
      <c r="BH45" s="171"/>
      <c r="BI45" s="171"/>
      <c r="BJ45" s="171"/>
      <c r="BK45" s="171"/>
      <c r="BL45" s="171"/>
      <c r="BM45" s="171"/>
      <c r="BN45" s="171"/>
      <c r="BO45" s="171"/>
      <c r="BP45" s="172"/>
    </row>
    <row r="46" spans="4:68" s="139" customFormat="1" ht="15" customHeight="1" x14ac:dyDescent="0.4">
      <c r="D46" s="696"/>
      <c r="E46" s="145"/>
      <c r="F46" s="698"/>
      <c r="G46" s="698"/>
      <c r="H46" s="698"/>
      <c r="I46" s="698"/>
      <c r="J46" s="698"/>
      <c r="K46" s="698"/>
      <c r="L46" s="698"/>
      <c r="M46" s="698"/>
      <c r="N46" s="698"/>
      <c r="O46" s="159"/>
      <c r="P46" s="667"/>
      <c r="Q46" s="668"/>
      <c r="R46" s="668"/>
      <c r="S46" s="668"/>
      <c r="T46" s="668"/>
      <c r="U46" s="668"/>
      <c r="V46" s="668"/>
      <c r="W46" s="703"/>
      <c r="X46" s="158"/>
      <c r="Y46" s="677"/>
      <c r="Z46" s="677"/>
      <c r="AA46" s="677"/>
      <c r="AB46" s="677"/>
      <c r="AC46" s="677"/>
      <c r="AD46" s="184"/>
      <c r="AE46" s="674" t="str">
        <f>IF(データ入力!E13=6,IF(データ入力!E31="","",データ入力!E31),"")</f>
        <v/>
      </c>
      <c r="AF46" s="674"/>
      <c r="AG46" s="674"/>
      <c r="AH46" s="674"/>
      <c r="AI46" s="674"/>
      <c r="AJ46" s="674"/>
      <c r="AK46" s="674"/>
      <c r="AL46" s="674"/>
      <c r="AM46" s="674"/>
      <c r="AN46" s="674"/>
      <c r="AO46" s="674"/>
      <c r="AP46" s="674"/>
      <c r="AQ46" s="674"/>
      <c r="AR46" s="674"/>
      <c r="AS46" s="674"/>
      <c r="AT46" s="674"/>
      <c r="AU46" s="674"/>
      <c r="AV46" s="674"/>
      <c r="AW46" s="674"/>
      <c r="AX46" s="674"/>
      <c r="AY46" s="674"/>
      <c r="AZ46" s="674"/>
      <c r="BA46" s="674"/>
      <c r="BB46" s="674"/>
      <c r="BC46" s="674"/>
      <c r="BD46" s="674"/>
      <c r="BE46" s="674"/>
      <c r="BF46" s="674"/>
      <c r="BG46" s="674"/>
      <c r="BH46" s="674"/>
      <c r="BI46" s="674"/>
      <c r="BJ46" s="674"/>
      <c r="BK46" s="674"/>
      <c r="BL46" s="674"/>
      <c r="BM46" s="674"/>
      <c r="BN46" s="674"/>
      <c r="BO46" s="674"/>
      <c r="BP46" s="675"/>
    </row>
    <row r="47" spans="4:68" s="139" customFormat="1" ht="11.25" customHeight="1" x14ac:dyDescent="0.4">
      <c r="D47" s="696"/>
      <c r="E47" s="145"/>
      <c r="F47" s="699"/>
      <c r="G47" s="699"/>
      <c r="H47" s="699"/>
      <c r="I47" s="699"/>
      <c r="J47" s="699"/>
      <c r="K47" s="699"/>
      <c r="L47" s="699"/>
      <c r="M47" s="699"/>
      <c r="N47" s="699"/>
      <c r="O47" s="159"/>
      <c r="P47" s="667"/>
      <c r="Q47" s="668"/>
      <c r="R47" s="668"/>
      <c r="S47" s="668"/>
      <c r="T47" s="668"/>
      <c r="U47" s="668"/>
      <c r="V47" s="668"/>
      <c r="W47" s="703"/>
      <c r="X47" s="158"/>
      <c r="Y47" s="709"/>
      <c r="Z47" s="709"/>
      <c r="AA47" s="709"/>
      <c r="AB47" s="709"/>
      <c r="AC47" s="709"/>
      <c r="AD47" s="184"/>
      <c r="AE47" s="140"/>
      <c r="AF47" s="140"/>
      <c r="AG47" s="140"/>
      <c r="AH47" s="140"/>
      <c r="AI47" s="190"/>
      <c r="AJ47" s="140" t="s">
        <v>72</v>
      </c>
      <c r="AK47" s="713" t="str">
        <f>IF(データ入力!E13=6,IF(データ入力!E32="","",データ入力!E32),"")</f>
        <v/>
      </c>
      <c r="AL47" s="713"/>
      <c r="AM47" s="713"/>
      <c r="AN47" s="713"/>
      <c r="AO47" s="140" t="s">
        <v>70</v>
      </c>
      <c r="AP47" s="642" t="str">
        <f>IF(データ入力!E13=6,IF(データ入力!F32="","",データ入力!F32),"")</f>
        <v/>
      </c>
      <c r="AQ47" s="642"/>
      <c r="AR47" s="642"/>
      <c r="AS47" s="642"/>
      <c r="AT47" s="191" t="s">
        <v>73</v>
      </c>
      <c r="AU47" s="714" t="str">
        <f>IF(データ入力!E13=6,IF(データ入力!G32="","",データ入力!G32),"")</f>
        <v/>
      </c>
      <c r="AV47" s="714"/>
      <c r="AW47" s="714"/>
      <c r="AX47" s="140"/>
      <c r="AY47" s="140"/>
      <c r="AZ47" s="140"/>
      <c r="BA47" s="140"/>
      <c r="BB47" s="140" t="s">
        <v>78</v>
      </c>
      <c r="BC47" s="676" t="str">
        <f>IF(データ入力!E13=6,IF(データ入力!E33="","",データ入力!E33),"")</f>
        <v/>
      </c>
      <c r="BD47" s="676"/>
      <c r="BE47" s="676"/>
      <c r="BF47" s="676"/>
      <c r="BG47" s="140" t="s">
        <v>70</v>
      </c>
      <c r="BH47" s="642" t="str">
        <f>IF(データ入力!E13=6,IF(データ入力!F33="","",データ入力!F33),"")</f>
        <v/>
      </c>
      <c r="BI47" s="642"/>
      <c r="BJ47" s="642"/>
      <c r="BK47" s="642"/>
      <c r="BL47" s="191" t="s">
        <v>73</v>
      </c>
      <c r="BM47" s="714" t="str">
        <f>IF(データ入力!E13=6,IF(データ入力!G33="","",データ入力!G33),"")</f>
        <v/>
      </c>
      <c r="BN47" s="714"/>
      <c r="BO47" s="714"/>
      <c r="BP47" s="715"/>
    </row>
    <row r="48" spans="4:68" s="139" customFormat="1" ht="15" customHeight="1" x14ac:dyDescent="0.4">
      <c r="D48" s="695">
        <v>7</v>
      </c>
      <c r="E48" s="171"/>
      <c r="F48" s="697" t="s">
        <v>91</v>
      </c>
      <c r="G48" s="697"/>
      <c r="H48" s="697"/>
      <c r="I48" s="697"/>
      <c r="J48" s="697"/>
      <c r="K48" s="697"/>
      <c r="L48" s="176"/>
      <c r="M48" s="700" t="str">
        <f>IF(データ入力!E34="","昭和"&amp;CHAR(10)&amp;"平成"&amp;CHAR(10)&amp;"令和",データ入力!N34)</f>
        <v>昭和
平成
令和</v>
      </c>
      <c r="N48" s="701"/>
      <c r="O48" s="701"/>
      <c r="P48" s="701"/>
      <c r="Q48" s="701"/>
      <c r="R48" s="672" t="str">
        <f>IF(データ入力!E34="","",データ入力!O34)</f>
        <v/>
      </c>
      <c r="S48" s="672"/>
      <c r="T48" s="712" t="s">
        <v>94</v>
      </c>
      <c r="U48" s="712"/>
      <c r="V48" s="672" t="str">
        <f>IF(データ入力!E34="","",データ入力!P34)</f>
        <v/>
      </c>
      <c r="W48" s="672"/>
      <c r="X48" s="672"/>
      <c r="Y48" s="672"/>
      <c r="Z48" s="712" t="s">
        <v>95</v>
      </c>
      <c r="AA48" s="712"/>
      <c r="AB48" s="672" t="str">
        <f>IF(データ入力!E34="","",データ入力!Q34)</f>
        <v/>
      </c>
      <c r="AC48" s="672"/>
      <c r="AD48" s="672"/>
      <c r="AE48" s="672"/>
      <c r="AF48" s="712" t="s">
        <v>96</v>
      </c>
      <c r="AG48" s="712"/>
      <c r="AH48" s="171"/>
      <c r="AI48" s="723" t="str">
        <f>IF(データ入力!E35="","",データ入力!E35)</f>
        <v/>
      </c>
      <c r="AJ48" s="723"/>
      <c r="AK48" s="723"/>
      <c r="AL48" s="723"/>
      <c r="AM48" s="723"/>
      <c r="AN48" s="723"/>
      <c r="AO48" s="723"/>
      <c r="AP48" s="723"/>
      <c r="AQ48" s="723"/>
      <c r="AR48" s="723"/>
      <c r="AS48" s="723"/>
      <c r="AT48" s="723"/>
      <c r="AU48" s="723"/>
      <c r="AV48" s="723"/>
      <c r="AW48" s="723"/>
      <c r="AX48" s="723"/>
      <c r="AY48" s="723"/>
      <c r="AZ48" s="723"/>
      <c r="BA48" s="723"/>
      <c r="BB48" s="723"/>
      <c r="BC48" s="723"/>
      <c r="BD48" s="723"/>
      <c r="BE48" s="723"/>
      <c r="BF48" s="723"/>
      <c r="BG48" s="723"/>
      <c r="BH48" s="723"/>
      <c r="BI48" s="723"/>
      <c r="BJ48" s="192"/>
      <c r="BK48" s="701" t="str">
        <f>IF(データ入力!E36="","卒業"&amp;CHAR(10)&amp;"修了",データ入力!E36)</f>
        <v>卒業
修了</v>
      </c>
      <c r="BL48" s="701"/>
      <c r="BM48" s="701"/>
      <c r="BN48" s="701"/>
      <c r="BO48" s="179"/>
      <c r="BP48" s="172"/>
    </row>
    <row r="49" spans="1:71" s="139" customFormat="1" ht="15" customHeight="1" x14ac:dyDescent="0.4">
      <c r="D49" s="696"/>
      <c r="F49" s="698"/>
      <c r="G49" s="698"/>
      <c r="H49" s="698"/>
      <c r="I49" s="698"/>
      <c r="J49" s="698"/>
      <c r="K49" s="698"/>
      <c r="L49" s="184"/>
      <c r="M49" s="667"/>
      <c r="N49" s="668"/>
      <c r="O49" s="668"/>
      <c r="P49" s="668"/>
      <c r="Q49" s="668"/>
      <c r="R49" s="641"/>
      <c r="S49" s="641"/>
      <c r="T49" s="642"/>
      <c r="U49" s="642"/>
      <c r="V49" s="641"/>
      <c r="W49" s="641"/>
      <c r="X49" s="641"/>
      <c r="Y49" s="641"/>
      <c r="Z49" s="642"/>
      <c r="AA49" s="642"/>
      <c r="AB49" s="641"/>
      <c r="AC49" s="641"/>
      <c r="AD49" s="641"/>
      <c r="AE49" s="641"/>
      <c r="AF49" s="642"/>
      <c r="AG49" s="642"/>
      <c r="AI49" s="724"/>
      <c r="AJ49" s="724"/>
      <c r="AK49" s="724"/>
      <c r="AL49" s="724"/>
      <c r="AM49" s="724"/>
      <c r="AN49" s="724"/>
      <c r="AO49" s="724"/>
      <c r="AP49" s="724"/>
      <c r="AQ49" s="724"/>
      <c r="AR49" s="724"/>
      <c r="AS49" s="724"/>
      <c r="AT49" s="724"/>
      <c r="AU49" s="724"/>
      <c r="AV49" s="724"/>
      <c r="AW49" s="724"/>
      <c r="AX49" s="724"/>
      <c r="AY49" s="724"/>
      <c r="AZ49" s="724"/>
      <c r="BA49" s="724"/>
      <c r="BB49" s="724"/>
      <c r="BC49" s="724"/>
      <c r="BD49" s="724"/>
      <c r="BE49" s="724"/>
      <c r="BF49" s="724"/>
      <c r="BG49" s="724"/>
      <c r="BH49" s="724"/>
      <c r="BI49" s="724"/>
      <c r="BJ49" s="193"/>
      <c r="BK49" s="668"/>
      <c r="BL49" s="668"/>
      <c r="BM49" s="668"/>
      <c r="BN49" s="668"/>
      <c r="BO49" s="160"/>
      <c r="BP49" s="161"/>
    </row>
    <row r="50" spans="1:71" s="139" customFormat="1" ht="15" customHeight="1" x14ac:dyDescent="0.4">
      <c r="D50" s="710"/>
      <c r="E50" s="163"/>
      <c r="F50" s="699"/>
      <c r="G50" s="699"/>
      <c r="H50" s="699"/>
      <c r="I50" s="699"/>
      <c r="J50" s="699"/>
      <c r="K50" s="699"/>
      <c r="L50" s="164"/>
      <c r="M50" s="669"/>
      <c r="N50" s="670"/>
      <c r="O50" s="670"/>
      <c r="P50" s="670"/>
      <c r="Q50" s="670"/>
      <c r="R50" s="719"/>
      <c r="S50" s="719"/>
      <c r="T50" s="679"/>
      <c r="U50" s="679"/>
      <c r="V50" s="719"/>
      <c r="W50" s="719"/>
      <c r="X50" s="719"/>
      <c r="Y50" s="719"/>
      <c r="Z50" s="679"/>
      <c r="AA50" s="679"/>
      <c r="AB50" s="719"/>
      <c r="AC50" s="719"/>
      <c r="AD50" s="719"/>
      <c r="AE50" s="719"/>
      <c r="AF50" s="679"/>
      <c r="AG50" s="679"/>
      <c r="AH50" s="163"/>
      <c r="AI50" s="725"/>
      <c r="AJ50" s="725"/>
      <c r="AK50" s="725"/>
      <c r="AL50" s="725"/>
      <c r="AM50" s="725"/>
      <c r="AN50" s="725"/>
      <c r="AO50" s="725"/>
      <c r="AP50" s="725"/>
      <c r="AQ50" s="725"/>
      <c r="AR50" s="725"/>
      <c r="AS50" s="725"/>
      <c r="AT50" s="725"/>
      <c r="AU50" s="725"/>
      <c r="AV50" s="725"/>
      <c r="AW50" s="725"/>
      <c r="AX50" s="725"/>
      <c r="AY50" s="725"/>
      <c r="AZ50" s="725"/>
      <c r="BA50" s="725"/>
      <c r="BB50" s="725"/>
      <c r="BC50" s="725"/>
      <c r="BD50" s="725"/>
      <c r="BE50" s="725"/>
      <c r="BF50" s="725"/>
      <c r="BG50" s="725"/>
      <c r="BH50" s="725"/>
      <c r="BI50" s="725"/>
      <c r="BJ50" s="194"/>
      <c r="BK50" s="670"/>
      <c r="BL50" s="670"/>
      <c r="BM50" s="670"/>
      <c r="BN50" s="670"/>
      <c r="BO50" s="165"/>
      <c r="BP50" s="167"/>
    </row>
    <row r="51" spans="1:71" s="139" customFormat="1" ht="18.75" customHeight="1" x14ac:dyDescent="0.4">
      <c r="D51" s="695">
        <v>8</v>
      </c>
      <c r="E51" s="171"/>
      <c r="F51" s="697" t="s">
        <v>92</v>
      </c>
      <c r="G51" s="697"/>
      <c r="H51" s="697"/>
      <c r="I51" s="697"/>
      <c r="J51" s="697"/>
      <c r="K51" s="697"/>
      <c r="L51" s="176"/>
      <c r="M51" s="700" t="str">
        <f>IF(OR(データ入力!E37="",データ入力!E37=3,データ入力!E37=4,データ入力!E37=5,データ入力!E44=""),"昭和"&amp;CHAR(10)&amp;"平成"&amp;CHAR(10)&amp;"令和",IF(OR(データ入力!E37=1,データ入力!E37=2),データ入力!N44,""))</f>
        <v>昭和
平成
令和</v>
      </c>
      <c r="N51" s="701"/>
      <c r="O51" s="712"/>
      <c r="P51" s="712"/>
      <c r="Q51" s="712"/>
      <c r="R51" s="672" t="str">
        <f>IF(OR(データ入力!E37=1,データ入力!E37=2),IF(データ入力!E44="","",データ入力!O44),"")</f>
        <v/>
      </c>
      <c r="S51" s="672"/>
      <c r="T51" s="712" t="s">
        <v>94</v>
      </c>
      <c r="U51" s="712"/>
      <c r="V51" s="672" t="str">
        <f>IF(OR(データ入力!E37=1,データ入力!E37=2),IF(データ入力!E44="","",データ入力!P44),"")</f>
        <v/>
      </c>
      <c r="W51" s="672"/>
      <c r="X51" s="672"/>
      <c r="Y51" s="672"/>
      <c r="Z51" s="712" t="s">
        <v>97</v>
      </c>
      <c r="AA51" s="712"/>
      <c r="AB51" s="672" t="str">
        <f>IF(OR(データ入力!E37=1,データ入力!E37=2),IF(データ入力!E44="","",データ入力!Q44),"")</f>
        <v/>
      </c>
      <c r="AC51" s="672"/>
      <c r="AD51" s="672"/>
      <c r="AE51" s="672"/>
      <c r="AF51" s="712" t="s">
        <v>96</v>
      </c>
      <c r="AG51" s="712"/>
      <c r="AH51" s="171"/>
      <c r="AI51" s="720" t="str">
        <f>IF(データ入力!E37=1,"税理士試験合格",IF(データ入力!E37=2,"税理士試験免除","税理士試験合格・税理士試験免除"))</f>
        <v>税理士試験合格・税理士試験免除</v>
      </c>
      <c r="AJ51" s="720"/>
      <c r="AK51" s="720"/>
      <c r="AL51" s="720"/>
      <c r="AM51" s="720"/>
      <c r="AN51" s="720"/>
      <c r="AO51" s="720"/>
      <c r="AP51" s="720"/>
      <c r="AQ51" s="720"/>
      <c r="AR51" s="720"/>
      <c r="AS51" s="720"/>
      <c r="AT51" s="720"/>
      <c r="AU51" s="720"/>
      <c r="AV51" s="720"/>
      <c r="AW51" s="720"/>
      <c r="AX51" s="720"/>
      <c r="AY51" s="720"/>
      <c r="AZ51" s="720"/>
      <c r="BA51" s="720"/>
      <c r="BB51" s="720"/>
      <c r="BC51" s="720"/>
      <c r="BD51" s="720"/>
      <c r="BE51" s="720"/>
      <c r="BF51" s="171"/>
      <c r="BG51" s="720" t="s">
        <v>99</v>
      </c>
      <c r="BH51" s="720"/>
      <c r="BI51" s="712" t="str">
        <f>IF(OR(データ入力!E37=1,データ入力!E37=2),IF(データ入力!E45="","",データ入力!E45),"")</f>
        <v/>
      </c>
      <c r="BJ51" s="712"/>
      <c r="BK51" s="712"/>
      <c r="BL51" s="712"/>
      <c r="BM51" s="712"/>
      <c r="BN51" s="720" t="s">
        <v>98</v>
      </c>
      <c r="BO51" s="720"/>
      <c r="BP51" s="172"/>
    </row>
    <row r="52" spans="1:71" s="139" customFormat="1" ht="18.75" customHeight="1" x14ac:dyDescent="0.4">
      <c r="D52" s="696"/>
      <c r="F52" s="698"/>
      <c r="G52" s="698"/>
      <c r="H52" s="698"/>
      <c r="I52" s="698"/>
      <c r="J52" s="698"/>
      <c r="K52" s="698"/>
      <c r="L52" s="184"/>
      <c r="M52" s="718"/>
      <c r="N52" s="679"/>
      <c r="O52" s="679"/>
      <c r="P52" s="679"/>
      <c r="Q52" s="679"/>
      <c r="R52" s="719"/>
      <c r="S52" s="719"/>
      <c r="T52" s="679"/>
      <c r="U52" s="679"/>
      <c r="V52" s="719"/>
      <c r="W52" s="719"/>
      <c r="X52" s="719"/>
      <c r="Y52" s="719"/>
      <c r="Z52" s="679"/>
      <c r="AA52" s="679"/>
      <c r="AB52" s="719"/>
      <c r="AC52" s="719"/>
      <c r="AD52" s="719"/>
      <c r="AE52" s="719"/>
      <c r="AF52" s="679"/>
      <c r="AG52" s="679"/>
      <c r="AI52" s="721"/>
      <c r="AJ52" s="721"/>
      <c r="AK52" s="721"/>
      <c r="AL52" s="721"/>
      <c r="AM52" s="721"/>
      <c r="AN52" s="721"/>
      <c r="AO52" s="721"/>
      <c r="AP52" s="721"/>
      <c r="AQ52" s="721"/>
      <c r="AR52" s="721"/>
      <c r="AS52" s="721"/>
      <c r="AT52" s="721"/>
      <c r="AU52" s="721"/>
      <c r="AV52" s="721"/>
      <c r="AW52" s="721"/>
      <c r="AX52" s="721"/>
      <c r="AY52" s="721"/>
      <c r="AZ52" s="721"/>
      <c r="BA52" s="721"/>
      <c r="BB52" s="721"/>
      <c r="BC52" s="721"/>
      <c r="BD52" s="721"/>
      <c r="BE52" s="721"/>
      <c r="BG52" s="722"/>
      <c r="BH52" s="722"/>
      <c r="BI52" s="679"/>
      <c r="BJ52" s="679"/>
      <c r="BK52" s="679"/>
      <c r="BL52" s="679"/>
      <c r="BM52" s="679"/>
      <c r="BN52" s="722"/>
      <c r="BO52" s="722"/>
      <c r="BP52" s="167"/>
    </row>
    <row r="53" spans="1:71" s="139" customFormat="1" ht="18.75" customHeight="1" x14ac:dyDescent="0.4">
      <c r="D53" s="696"/>
      <c r="F53" s="698"/>
      <c r="G53" s="698"/>
      <c r="H53" s="698"/>
      <c r="I53" s="698"/>
      <c r="J53" s="698"/>
      <c r="K53" s="698"/>
      <c r="L53" s="184"/>
      <c r="M53" s="700" t="str">
        <f>IF(OR(データ入力!E37="",データ入力!E37=1,データ入力!E37=2,データ入力!E37=5,データ入力!E44=""),"昭和"&amp;CHAR(10)&amp;"平成"&amp;CHAR(10)&amp;"令和",IF(OR(データ入力!E37=3,データ入力!E37=4),データ入力!N44,""))</f>
        <v>昭和
平成
令和</v>
      </c>
      <c r="N53" s="701"/>
      <c r="O53" s="712"/>
      <c r="P53" s="712"/>
      <c r="Q53" s="712"/>
      <c r="R53" s="672" t="str">
        <f>IF(OR(データ入力!E37=3,データ入力!E37=4),IF(データ入力!E44="","",データ入力!O44),"")</f>
        <v/>
      </c>
      <c r="S53" s="672"/>
      <c r="T53" s="712" t="s">
        <v>94</v>
      </c>
      <c r="U53" s="712"/>
      <c r="V53" s="672" t="str">
        <f>IF(OR(データ入力!E37=3,データ入力!E37=4),IF(データ入力!E44="","",データ入力!P44),"")</f>
        <v/>
      </c>
      <c r="W53" s="672"/>
      <c r="X53" s="672"/>
      <c r="Y53" s="672"/>
      <c r="Z53" s="712" t="s">
        <v>97</v>
      </c>
      <c r="AA53" s="712"/>
      <c r="AB53" s="672" t="str">
        <f>IF(OR(データ入力!E37=3,データ入力!E37=4),IF(データ入力!E44="","",データ入力!Q44),"")</f>
        <v/>
      </c>
      <c r="AC53" s="672"/>
      <c r="AD53" s="672"/>
      <c r="AE53" s="672"/>
      <c r="AF53" s="712" t="s">
        <v>96</v>
      </c>
      <c r="AG53" s="712"/>
      <c r="BG53" s="720" t="s">
        <v>99</v>
      </c>
      <c r="BH53" s="720"/>
      <c r="BI53" s="712" t="str">
        <f>IF(OR(データ入力!E37=3,データ入力!E37=4),IF(データ入力!E45="","",データ入力!E45),"")</f>
        <v/>
      </c>
      <c r="BJ53" s="712"/>
      <c r="BK53" s="712"/>
      <c r="BL53" s="712"/>
      <c r="BM53" s="712"/>
      <c r="BN53" s="720" t="s">
        <v>98</v>
      </c>
      <c r="BO53" s="720"/>
      <c r="BP53" s="172"/>
    </row>
    <row r="54" spans="1:71" s="139" customFormat="1" ht="18.75" customHeight="1" x14ac:dyDescent="0.4">
      <c r="D54" s="696"/>
      <c r="F54" s="698"/>
      <c r="G54" s="698"/>
      <c r="H54" s="698"/>
      <c r="I54" s="698"/>
      <c r="J54" s="698"/>
      <c r="K54" s="698"/>
      <c r="L54" s="184"/>
      <c r="M54" s="718"/>
      <c r="N54" s="679"/>
      <c r="O54" s="679"/>
      <c r="P54" s="679"/>
      <c r="Q54" s="679"/>
      <c r="R54" s="719"/>
      <c r="S54" s="719"/>
      <c r="T54" s="679"/>
      <c r="U54" s="679"/>
      <c r="V54" s="719"/>
      <c r="W54" s="719"/>
      <c r="X54" s="719"/>
      <c r="Y54" s="719"/>
      <c r="Z54" s="679"/>
      <c r="AA54" s="679"/>
      <c r="AB54" s="719"/>
      <c r="AC54" s="719"/>
      <c r="AD54" s="719"/>
      <c r="AE54" s="719"/>
      <c r="AF54" s="679"/>
      <c r="AG54" s="679"/>
      <c r="BG54" s="722"/>
      <c r="BH54" s="722"/>
      <c r="BI54" s="679"/>
      <c r="BJ54" s="679"/>
      <c r="BK54" s="679"/>
      <c r="BL54" s="679"/>
      <c r="BM54" s="679"/>
      <c r="BN54" s="722"/>
      <c r="BO54" s="722"/>
      <c r="BP54" s="167"/>
    </row>
    <row r="55" spans="1:71" s="139" customFormat="1" ht="18.75" customHeight="1" x14ac:dyDescent="0.4">
      <c r="D55" s="696"/>
      <c r="F55" s="698"/>
      <c r="G55" s="698"/>
      <c r="H55" s="698"/>
      <c r="I55" s="698"/>
      <c r="J55" s="698"/>
      <c r="K55" s="698"/>
      <c r="L55" s="184"/>
      <c r="M55" s="700" t="str">
        <f>IF(OR(データ入力!E37="",データ入力!E37=1,データ入力!E37=2,データ入力!E37=3,データ入力!E37=4,データ入力!E44=""),"昭和"&amp;CHAR(10)&amp;"平成"&amp;CHAR(10)&amp;"令和",IF(データ入力!E37=5,データ入力!N44,""))</f>
        <v>昭和
平成
令和</v>
      </c>
      <c r="N55" s="701"/>
      <c r="O55" s="712"/>
      <c r="P55" s="712"/>
      <c r="Q55" s="712"/>
      <c r="R55" s="672" t="str">
        <f>IF(データ入力!E37=5,IF(データ入力!E44="","",データ入力!O44),"")</f>
        <v/>
      </c>
      <c r="S55" s="672"/>
      <c r="T55" s="712" t="s">
        <v>94</v>
      </c>
      <c r="U55" s="712"/>
      <c r="V55" s="672" t="str">
        <f>IF(データ入力!E37=5,IF(データ入力!E44="","",データ入力!P44),"")</f>
        <v/>
      </c>
      <c r="W55" s="672"/>
      <c r="X55" s="672"/>
      <c r="Y55" s="672"/>
      <c r="Z55" s="712" t="s">
        <v>97</v>
      </c>
      <c r="AA55" s="712"/>
      <c r="AB55" s="672" t="str">
        <f>IF(データ入力!E37=5,IF(データ入力!E44="","",データ入力!Q44),"")</f>
        <v/>
      </c>
      <c r="AC55" s="672"/>
      <c r="AD55" s="672"/>
      <c r="AE55" s="672"/>
      <c r="AF55" s="712" t="s">
        <v>96</v>
      </c>
      <c r="AG55" s="712"/>
      <c r="BG55" s="720" t="s">
        <v>99</v>
      </c>
      <c r="BH55" s="720"/>
      <c r="BI55" s="712" t="str">
        <f>IF(データ入力!E37=5,IF(データ入力!E45="","",データ入力!E45),"")</f>
        <v/>
      </c>
      <c r="BJ55" s="712"/>
      <c r="BK55" s="712"/>
      <c r="BL55" s="712"/>
      <c r="BM55" s="712"/>
      <c r="BN55" s="720" t="s">
        <v>98</v>
      </c>
      <c r="BO55" s="720"/>
      <c r="BP55" s="172"/>
    </row>
    <row r="56" spans="1:71" s="139" customFormat="1" ht="18.75" customHeight="1" x14ac:dyDescent="0.4">
      <c r="D56" s="716"/>
      <c r="E56" s="195"/>
      <c r="F56" s="717"/>
      <c r="G56" s="717"/>
      <c r="H56" s="717"/>
      <c r="I56" s="717"/>
      <c r="J56" s="717"/>
      <c r="K56" s="717"/>
      <c r="L56" s="196"/>
      <c r="M56" s="726"/>
      <c r="N56" s="727"/>
      <c r="O56" s="727"/>
      <c r="P56" s="727"/>
      <c r="Q56" s="727"/>
      <c r="R56" s="728"/>
      <c r="S56" s="728"/>
      <c r="T56" s="727"/>
      <c r="U56" s="727"/>
      <c r="V56" s="728"/>
      <c r="W56" s="728"/>
      <c r="X56" s="728"/>
      <c r="Y56" s="728"/>
      <c r="Z56" s="727"/>
      <c r="AA56" s="727"/>
      <c r="AB56" s="728"/>
      <c r="AC56" s="728"/>
      <c r="AD56" s="728"/>
      <c r="AE56" s="728"/>
      <c r="AF56" s="727"/>
      <c r="AG56" s="727"/>
      <c r="BG56" s="729"/>
      <c r="BH56" s="729"/>
      <c r="BI56" s="727"/>
      <c r="BJ56" s="727"/>
      <c r="BK56" s="727"/>
      <c r="BL56" s="727"/>
      <c r="BM56" s="727"/>
      <c r="BN56" s="729"/>
      <c r="BO56" s="729"/>
      <c r="BP56" s="199"/>
    </row>
    <row r="57" spans="1:71" s="139" customFormat="1" ht="15" customHeight="1" x14ac:dyDescent="0.4">
      <c r="A57" s="142"/>
      <c r="B57" s="142"/>
      <c r="C57" s="142"/>
      <c r="D57" s="142"/>
      <c r="E57" s="730"/>
      <c r="F57" s="730"/>
      <c r="G57" s="730"/>
      <c r="H57" s="142"/>
      <c r="I57" s="142"/>
      <c r="J57" s="142"/>
      <c r="K57" s="730"/>
      <c r="L57" s="730"/>
      <c r="M57" s="730"/>
      <c r="N57" s="730"/>
      <c r="O57" s="730"/>
      <c r="P57" s="730"/>
      <c r="Q57" s="730"/>
      <c r="R57" s="142"/>
      <c r="S57" s="730"/>
      <c r="T57" s="730"/>
      <c r="U57" s="730"/>
      <c r="V57" s="730"/>
      <c r="W57" s="730"/>
      <c r="X57" s="730"/>
      <c r="Y57" s="730"/>
      <c r="Z57" s="745"/>
      <c r="AA57" s="745"/>
      <c r="AB57" s="730"/>
      <c r="AC57" s="730"/>
      <c r="AD57" s="730"/>
      <c r="AE57" s="730"/>
      <c r="AF57" s="730"/>
      <c r="AG57" s="730"/>
      <c r="AH57" s="730"/>
      <c r="AI57" s="142" t="s">
        <v>202</v>
      </c>
      <c r="AJ57" s="142" t="s">
        <v>202</v>
      </c>
      <c r="AK57" s="142" t="s">
        <v>202</v>
      </c>
      <c r="AL57" s="142" t="s">
        <v>202</v>
      </c>
      <c r="AM57" s="142" t="s">
        <v>202</v>
      </c>
      <c r="AN57" s="142" t="s">
        <v>202</v>
      </c>
      <c r="AO57" s="142" t="s">
        <v>202</v>
      </c>
      <c r="AP57" s="142" t="s">
        <v>202</v>
      </c>
      <c r="AQ57" s="142" t="s">
        <v>202</v>
      </c>
      <c r="AR57" s="142" t="s">
        <v>202</v>
      </c>
      <c r="AS57" s="142" t="s">
        <v>202</v>
      </c>
      <c r="AT57" s="142" t="s">
        <v>202</v>
      </c>
      <c r="AU57" s="142" t="s">
        <v>202</v>
      </c>
      <c r="AV57" s="142" t="s">
        <v>202</v>
      </c>
      <c r="AW57" s="142" t="s">
        <v>202</v>
      </c>
      <c r="AX57" s="142" t="s">
        <v>202</v>
      </c>
      <c r="AY57" s="142" t="s">
        <v>202</v>
      </c>
      <c r="AZ57" s="142" t="s">
        <v>202</v>
      </c>
      <c r="BA57" s="142" t="s">
        <v>202</v>
      </c>
      <c r="BB57" s="142" t="s">
        <v>202</v>
      </c>
      <c r="BC57" s="142" t="s">
        <v>202</v>
      </c>
      <c r="BD57" s="142" t="s">
        <v>202</v>
      </c>
      <c r="BE57" s="142" t="s">
        <v>202</v>
      </c>
      <c r="BF57" s="142"/>
      <c r="BG57" s="730"/>
      <c r="BH57" s="730"/>
      <c r="BI57" s="142"/>
      <c r="BJ57" s="142"/>
      <c r="BK57" s="730"/>
      <c r="BL57" s="730"/>
      <c r="BM57" s="730"/>
      <c r="BN57" s="730"/>
      <c r="BO57" s="730"/>
      <c r="BP57" s="730"/>
      <c r="BQ57" s="731" t="s">
        <v>93</v>
      </c>
      <c r="BR57" s="731"/>
      <c r="BS57" s="731"/>
    </row>
    <row r="58" spans="1:71" s="139" customFormat="1" ht="15" customHeight="1" x14ac:dyDescent="0.4">
      <c r="AO58" s="643" t="s">
        <v>77</v>
      </c>
      <c r="AP58" s="643"/>
      <c r="AQ58" s="643"/>
      <c r="AR58" s="643"/>
      <c r="AS58" s="643"/>
      <c r="AT58" s="643"/>
      <c r="AU58" s="643"/>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6"/>
      <c r="BR58" s="136"/>
      <c r="BS58" s="136"/>
    </row>
    <row r="59" spans="1:71" s="139" customFormat="1" ht="15" customHeight="1" x14ac:dyDescent="0.4">
      <c r="AO59" s="644"/>
      <c r="AP59" s="644"/>
      <c r="AQ59" s="644"/>
      <c r="AR59" s="644"/>
      <c r="AS59" s="644"/>
      <c r="AT59" s="644"/>
      <c r="AU59" s="644"/>
      <c r="AV59" s="148"/>
      <c r="AW59" s="148"/>
      <c r="AX59" s="148"/>
      <c r="AY59" s="148"/>
      <c r="AZ59" s="148"/>
      <c r="BA59" s="148"/>
      <c r="BB59" s="148"/>
      <c r="BC59" s="148"/>
      <c r="BD59" s="148"/>
      <c r="BE59" s="148"/>
      <c r="BF59" s="148"/>
      <c r="BG59" s="148"/>
      <c r="BH59" s="148"/>
      <c r="BI59" s="148"/>
      <c r="BJ59" s="148"/>
      <c r="BK59" s="148"/>
      <c r="BL59" s="148"/>
      <c r="BM59" s="148"/>
      <c r="BN59" s="148"/>
      <c r="BO59" s="148"/>
      <c r="BP59" s="148"/>
      <c r="BQ59" s="136"/>
      <c r="BR59" s="136"/>
      <c r="BS59" s="136"/>
    </row>
    <row r="60" spans="1:71" s="139" customFormat="1" ht="15" customHeight="1" x14ac:dyDescent="0.4"/>
    <row r="61" spans="1:71" s="139" customFormat="1" ht="15" customHeight="1" x14ac:dyDescent="0.4">
      <c r="D61" s="732">
        <v>9</v>
      </c>
      <c r="E61" s="153"/>
      <c r="F61" s="733" t="s">
        <v>123</v>
      </c>
      <c r="G61" s="733"/>
      <c r="H61" s="733"/>
      <c r="I61" s="733"/>
      <c r="J61" s="733"/>
      <c r="K61" s="733"/>
      <c r="L61" s="200"/>
      <c r="M61" s="734" t="s">
        <v>124</v>
      </c>
      <c r="N61" s="735"/>
      <c r="O61" s="735"/>
      <c r="P61" s="735"/>
      <c r="Q61" s="735"/>
      <c r="R61" s="735"/>
      <c r="S61" s="735"/>
      <c r="T61" s="735"/>
      <c r="U61" s="735"/>
      <c r="V61" s="735"/>
      <c r="W61" s="735"/>
      <c r="X61" s="735"/>
      <c r="Y61" s="735"/>
      <c r="Z61" s="735"/>
      <c r="AA61" s="736"/>
      <c r="AB61" s="734" t="s">
        <v>125</v>
      </c>
      <c r="AC61" s="735"/>
      <c r="AD61" s="735"/>
      <c r="AE61" s="735"/>
      <c r="AF61" s="735"/>
      <c r="AG61" s="735"/>
      <c r="AH61" s="735"/>
      <c r="AI61" s="735"/>
      <c r="AJ61" s="735"/>
      <c r="AK61" s="735"/>
      <c r="AL61" s="735"/>
      <c r="AM61" s="735"/>
      <c r="AN61" s="735"/>
      <c r="AO61" s="735"/>
      <c r="AP61" s="735"/>
      <c r="AQ61" s="735"/>
      <c r="AR61" s="735"/>
      <c r="AS61" s="735"/>
      <c r="AT61" s="735"/>
      <c r="AU61" s="735"/>
      <c r="AV61" s="735"/>
      <c r="AW61" s="735"/>
      <c r="AX61" s="735"/>
      <c r="AY61" s="735"/>
      <c r="AZ61" s="735"/>
      <c r="BA61" s="735"/>
      <c r="BB61" s="736"/>
      <c r="BC61" s="738" t="s">
        <v>201</v>
      </c>
      <c r="BD61" s="739"/>
      <c r="BE61" s="739"/>
      <c r="BF61" s="739"/>
      <c r="BG61" s="739"/>
      <c r="BH61" s="739"/>
      <c r="BI61" s="739"/>
      <c r="BJ61" s="739"/>
      <c r="BK61" s="739"/>
      <c r="BL61" s="739"/>
      <c r="BM61" s="739"/>
      <c r="BN61" s="739"/>
      <c r="BO61" s="739"/>
      <c r="BP61" s="740"/>
    </row>
    <row r="62" spans="1:71" s="139" customFormat="1" ht="15" customHeight="1" x14ac:dyDescent="0.4">
      <c r="D62" s="696"/>
      <c r="F62" s="698"/>
      <c r="G62" s="698"/>
      <c r="H62" s="698"/>
      <c r="I62" s="698"/>
      <c r="J62" s="698"/>
      <c r="K62" s="698"/>
      <c r="L62" s="184"/>
      <c r="M62" s="718"/>
      <c r="N62" s="679"/>
      <c r="O62" s="679"/>
      <c r="P62" s="679"/>
      <c r="Q62" s="679"/>
      <c r="R62" s="679"/>
      <c r="S62" s="679"/>
      <c r="T62" s="679"/>
      <c r="U62" s="679"/>
      <c r="V62" s="679"/>
      <c r="W62" s="679"/>
      <c r="X62" s="679"/>
      <c r="Y62" s="679"/>
      <c r="Z62" s="679"/>
      <c r="AA62" s="737"/>
      <c r="AB62" s="718"/>
      <c r="AC62" s="679"/>
      <c r="AD62" s="679"/>
      <c r="AE62" s="679"/>
      <c r="AF62" s="679"/>
      <c r="AG62" s="679"/>
      <c r="AH62" s="679"/>
      <c r="AI62" s="679"/>
      <c r="AJ62" s="679"/>
      <c r="AK62" s="679"/>
      <c r="AL62" s="679"/>
      <c r="AM62" s="679"/>
      <c r="AN62" s="679"/>
      <c r="AO62" s="679"/>
      <c r="AP62" s="679"/>
      <c r="AQ62" s="679"/>
      <c r="AR62" s="679"/>
      <c r="AS62" s="679"/>
      <c r="AT62" s="679"/>
      <c r="AU62" s="679"/>
      <c r="AV62" s="679"/>
      <c r="AW62" s="679"/>
      <c r="AX62" s="679"/>
      <c r="AY62" s="679"/>
      <c r="AZ62" s="679"/>
      <c r="BA62" s="679"/>
      <c r="BB62" s="737"/>
      <c r="BC62" s="741"/>
      <c r="BD62" s="742"/>
      <c r="BE62" s="742"/>
      <c r="BF62" s="742"/>
      <c r="BG62" s="742"/>
      <c r="BH62" s="742"/>
      <c r="BI62" s="742"/>
      <c r="BJ62" s="742"/>
      <c r="BK62" s="742"/>
      <c r="BL62" s="742"/>
      <c r="BM62" s="742"/>
      <c r="BN62" s="742"/>
      <c r="BO62" s="742"/>
      <c r="BP62" s="743"/>
    </row>
    <row r="63" spans="1:71" s="139" customFormat="1" ht="18.75" customHeight="1" x14ac:dyDescent="0.4">
      <c r="D63" s="696"/>
      <c r="F63" s="698"/>
      <c r="G63" s="698"/>
      <c r="H63" s="698"/>
      <c r="I63" s="698"/>
      <c r="J63" s="698"/>
      <c r="K63" s="698"/>
      <c r="L63" s="184"/>
      <c r="M63" s="201"/>
      <c r="N63" s="744" t="str">
        <f>IF(履歴入力!V15="","",履歴入力!V15)</f>
        <v/>
      </c>
      <c r="O63" s="744"/>
      <c r="P63" s="744"/>
      <c r="Q63" s="744"/>
      <c r="R63" s="744"/>
      <c r="S63" s="744"/>
      <c r="T63" s="744"/>
      <c r="U63" s="744"/>
      <c r="V63" s="744"/>
      <c r="W63" s="744"/>
      <c r="X63" s="744"/>
      <c r="Y63" s="744"/>
      <c r="Z63" s="744"/>
      <c r="AA63" s="202"/>
      <c r="AB63" s="203"/>
      <c r="AC63" s="723" t="str">
        <f>IF(履歴入力!H15="","",履歴入力!H15)</f>
        <v/>
      </c>
      <c r="AD63" s="723"/>
      <c r="AE63" s="723"/>
      <c r="AF63" s="723"/>
      <c r="AG63" s="723"/>
      <c r="AH63" s="723"/>
      <c r="AI63" s="723"/>
      <c r="AJ63" s="723"/>
      <c r="AK63" s="723"/>
      <c r="AL63" s="723"/>
      <c r="AM63" s="723"/>
      <c r="AN63" s="723"/>
      <c r="AO63" s="723"/>
      <c r="AP63" s="723"/>
      <c r="AQ63" s="723"/>
      <c r="AR63" s="723"/>
      <c r="AS63" s="723"/>
      <c r="AT63" s="723"/>
      <c r="AU63" s="723"/>
      <c r="AV63" s="723"/>
      <c r="AW63" s="723"/>
      <c r="AX63" s="723"/>
      <c r="AY63" s="723"/>
      <c r="AZ63" s="723"/>
      <c r="BA63" s="723"/>
      <c r="BB63" s="176"/>
      <c r="BC63" s="203"/>
      <c r="BD63" s="746" t="str">
        <f>IF(履歴入力!Y15="","",履歴入力!Y15)</f>
        <v/>
      </c>
      <c r="BE63" s="746"/>
      <c r="BF63" s="746"/>
      <c r="BG63" s="746"/>
      <c r="BH63" s="746"/>
      <c r="BI63" s="746"/>
      <c r="BJ63" s="746"/>
      <c r="BK63" s="746"/>
      <c r="BL63" s="746"/>
      <c r="BM63" s="746"/>
      <c r="BN63" s="746"/>
      <c r="BO63" s="746"/>
      <c r="BP63" s="172"/>
    </row>
    <row r="64" spans="1:71" s="139" customFormat="1" ht="18.75" customHeight="1" x14ac:dyDescent="0.4">
      <c r="D64" s="696"/>
      <c r="F64" s="698"/>
      <c r="G64" s="698"/>
      <c r="H64" s="698"/>
      <c r="I64" s="698"/>
      <c r="J64" s="698"/>
      <c r="K64" s="698"/>
      <c r="L64" s="184"/>
      <c r="M64" s="201"/>
      <c r="N64" s="744" t="str">
        <f>IF(履歴入力!W15="","",履歴入力!W15)</f>
        <v/>
      </c>
      <c r="O64" s="744"/>
      <c r="P64" s="744"/>
      <c r="Q64" s="744"/>
      <c r="R64" s="744"/>
      <c r="S64" s="744"/>
      <c r="T64" s="744"/>
      <c r="U64" s="744"/>
      <c r="V64" s="744"/>
      <c r="W64" s="744"/>
      <c r="X64" s="744"/>
      <c r="Y64" s="744"/>
      <c r="Z64" s="744"/>
      <c r="AA64" s="202"/>
      <c r="AB64" s="205"/>
      <c r="AC64" s="725" t="str">
        <f>IF(履歴入力!H16="","",履歴入力!H16)</f>
        <v/>
      </c>
      <c r="AD64" s="725"/>
      <c r="AE64" s="725"/>
      <c r="AF64" s="725"/>
      <c r="AG64" s="725"/>
      <c r="AH64" s="725"/>
      <c r="AI64" s="725"/>
      <c r="AJ64" s="725"/>
      <c r="AK64" s="725"/>
      <c r="AL64" s="725"/>
      <c r="AM64" s="725"/>
      <c r="AN64" s="725"/>
      <c r="AO64" s="725"/>
      <c r="AP64" s="725"/>
      <c r="AQ64" s="725"/>
      <c r="AR64" s="725"/>
      <c r="AS64" s="725"/>
      <c r="AT64" s="725"/>
      <c r="AU64" s="725"/>
      <c r="AV64" s="725"/>
      <c r="AW64" s="725"/>
      <c r="AX64" s="725"/>
      <c r="AY64" s="725"/>
      <c r="AZ64" s="725"/>
      <c r="BA64" s="725"/>
      <c r="BB64" s="164"/>
      <c r="BC64" s="205"/>
      <c r="BD64" s="742"/>
      <c r="BE64" s="742"/>
      <c r="BF64" s="742"/>
      <c r="BG64" s="742"/>
      <c r="BH64" s="742"/>
      <c r="BI64" s="742"/>
      <c r="BJ64" s="742"/>
      <c r="BK64" s="742"/>
      <c r="BL64" s="742"/>
      <c r="BM64" s="742"/>
      <c r="BN64" s="742"/>
      <c r="BO64" s="742"/>
      <c r="BP64" s="167"/>
    </row>
    <row r="65" spans="4:68" s="139" customFormat="1" ht="18.75" customHeight="1" x14ac:dyDescent="0.4">
      <c r="D65" s="696"/>
      <c r="F65" s="698"/>
      <c r="G65" s="698"/>
      <c r="H65" s="698"/>
      <c r="I65" s="698"/>
      <c r="J65" s="698"/>
      <c r="K65" s="698"/>
      <c r="L65" s="184"/>
      <c r="M65" s="201"/>
      <c r="N65" s="744" t="str">
        <f>IF(履歴入力!V17="","",履歴入力!V17)</f>
        <v/>
      </c>
      <c r="O65" s="744"/>
      <c r="P65" s="744"/>
      <c r="Q65" s="744"/>
      <c r="R65" s="744"/>
      <c r="S65" s="744"/>
      <c r="T65" s="744"/>
      <c r="U65" s="744"/>
      <c r="V65" s="744"/>
      <c r="W65" s="744"/>
      <c r="X65" s="744"/>
      <c r="Y65" s="744"/>
      <c r="Z65" s="744"/>
      <c r="AA65" s="202"/>
      <c r="AB65" s="203"/>
      <c r="AC65" s="723" t="str">
        <f>IF(履歴入力!H17="","",履歴入力!H17)</f>
        <v/>
      </c>
      <c r="AD65" s="723"/>
      <c r="AE65" s="723"/>
      <c r="AF65" s="723"/>
      <c r="AG65" s="723"/>
      <c r="AH65" s="723"/>
      <c r="AI65" s="723"/>
      <c r="AJ65" s="723"/>
      <c r="AK65" s="723"/>
      <c r="AL65" s="723"/>
      <c r="AM65" s="723"/>
      <c r="AN65" s="723"/>
      <c r="AO65" s="723"/>
      <c r="AP65" s="723"/>
      <c r="AQ65" s="723"/>
      <c r="AR65" s="723"/>
      <c r="AS65" s="723"/>
      <c r="AT65" s="723"/>
      <c r="AU65" s="723"/>
      <c r="AV65" s="723"/>
      <c r="AW65" s="723"/>
      <c r="AX65" s="723"/>
      <c r="AY65" s="723"/>
      <c r="AZ65" s="723"/>
      <c r="BA65" s="723"/>
      <c r="BB65" s="176"/>
      <c r="BC65" s="203"/>
      <c r="BD65" s="746" t="str">
        <f>IF(履歴入力!Y17="","",履歴入力!Y17)</f>
        <v/>
      </c>
      <c r="BE65" s="746"/>
      <c r="BF65" s="746"/>
      <c r="BG65" s="746"/>
      <c r="BH65" s="746"/>
      <c r="BI65" s="746"/>
      <c r="BJ65" s="746"/>
      <c r="BK65" s="746"/>
      <c r="BL65" s="746"/>
      <c r="BM65" s="746"/>
      <c r="BN65" s="746"/>
      <c r="BO65" s="746"/>
      <c r="BP65" s="172"/>
    </row>
    <row r="66" spans="4:68" s="139" customFormat="1" ht="18.75" customHeight="1" x14ac:dyDescent="0.4">
      <c r="D66" s="696"/>
      <c r="F66" s="698"/>
      <c r="G66" s="698"/>
      <c r="H66" s="698"/>
      <c r="I66" s="698"/>
      <c r="J66" s="698"/>
      <c r="K66" s="698"/>
      <c r="L66" s="184"/>
      <c r="M66" s="201"/>
      <c r="N66" s="744" t="str">
        <f>IF(履歴入力!W17="","",履歴入力!W17)</f>
        <v/>
      </c>
      <c r="O66" s="744"/>
      <c r="P66" s="744"/>
      <c r="Q66" s="744"/>
      <c r="R66" s="744"/>
      <c r="S66" s="744"/>
      <c r="T66" s="744"/>
      <c r="U66" s="744"/>
      <c r="V66" s="744"/>
      <c r="W66" s="744"/>
      <c r="X66" s="744"/>
      <c r="Y66" s="744"/>
      <c r="Z66" s="744"/>
      <c r="AA66" s="202"/>
      <c r="AB66" s="205"/>
      <c r="AC66" s="725" t="str">
        <f>IF(履歴入力!H18="","",履歴入力!H18)</f>
        <v/>
      </c>
      <c r="AD66" s="725"/>
      <c r="AE66" s="725"/>
      <c r="AF66" s="725"/>
      <c r="AG66" s="725"/>
      <c r="AH66" s="725"/>
      <c r="AI66" s="725"/>
      <c r="AJ66" s="725"/>
      <c r="AK66" s="725"/>
      <c r="AL66" s="725"/>
      <c r="AM66" s="725"/>
      <c r="AN66" s="725"/>
      <c r="AO66" s="725"/>
      <c r="AP66" s="725"/>
      <c r="AQ66" s="725"/>
      <c r="AR66" s="725"/>
      <c r="AS66" s="725"/>
      <c r="AT66" s="725"/>
      <c r="AU66" s="725"/>
      <c r="AV66" s="725"/>
      <c r="AW66" s="725"/>
      <c r="AX66" s="725"/>
      <c r="AY66" s="725"/>
      <c r="AZ66" s="725"/>
      <c r="BA66" s="725"/>
      <c r="BB66" s="164"/>
      <c r="BC66" s="205"/>
      <c r="BD66" s="742"/>
      <c r="BE66" s="742"/>
      <c r="BF66" s="742"/>
      <c r="BG66" s="742"/>
      <c r="BH66" s="742"/>
      <c r="BI66" s="742"/>
      <c r="BJ66" s="742"/>
      <c r="BK66" s="742"/>
      <c r="BL66" s="742"/>
      <c r="BM66" s="742"/>
      <c r="BN66" s="742"/>
      <c r="BO66" s="742"/>
      <c r="BP66" s="167"/>
    </row>
    <row r="67" spans="4:68" s="139" customFormat="1" ht="18.75" customHeight="1" x14ac:dyDescent="0.4">
      <c r="D67" s="696"/>
      <c r="F67" s="698"/>
      <c r="G67" s="698"/>
      <c r="H67" s="698"/>
      <c r="I67" s="698"/>
      <c r="J67" s="698"/>
      <c r="K67" s="698"/>
      <c r="L67" s="184"/>
      <c r="M67" s="201"/>
      <c r="N67" s="744" t="str">
        <f>IF(履歴入力!V19="","",履歴入力!V19)</f>
        <v/>
      </c>
      <c r="O67" s="744"/>
      <c r="P67" s="744"/>
      <c r="Q67" s="744"/>
      <c r="R67" s="744"/>
      <c r="S67" s="744"/>
      <c r="T67" s="744"/>
      <c r="U67" s="744"/>
      <c r="V67" s="744"/>
      <c r="W67" s="744"/>
      <c r="X67" s="744"/>
      <c r="Y67" s="744"/>
      <c r="Z67" s="744"/>
      <c r="AA67" s="202"/>
      <c r="AB67" s="203"/>
      <c r="AC67" s="723" t="str">
        <f>IF(履歴入力!H19="","",履歴入力!H19)</f>
        <v/>
      </c>
      <c r="AD67" s="723"/>
      <c r="AE67" s="723"/>
      <c r="AF67" s="723"/>
      <c r="AG67" s="723"/>
      <c r="AH67" s="723"/>
      <c r="AI67" s="723"/>
      <c r="AJ67" s="723"/>
      <c r="AK67" s="723"/>
      <c r="AL67" s="723"/>
      <c r="AM67" s="723"/>
      <c r="AN67" s="723"/>
      <c r="AO67" s="723"/>
      <c r="AP67" s="723"/>
      <c r="AQ67" s="723"/>
      <c r="AR67" s="723"/>
      <c r="AS67" s="723"/>
      <c r="AT67" s="723"/>
      <c r="AU67" s="723"/>
      <c r="AV67" s="723"/>
      <c r="AW67" s="723"/>
      <c r="AX67" s="723"/>
      <c r="AY67" s="723"/>
      <c r="AZ67" s="723"/>
      <c r="BA67" s="723"/>
      <c r="BB67" s="176"/>
      <c r="BC67" s="203"/>
      <c r="BD67" s="746" t="str">
        <f>IF(履歴入力!Y19="","",履歴入力!Y19)</f>
        <v/>
      </c>
      <c r="BE67" s="746"/>
      <c r="BF67" s="746"/>
      <c r="BG67" s="746"/>
      <c r="BH67" s="746"/>
      <c r="BI67" s="746"/>
      <c r="BJ67" s="746"/>
      <c r="BK67" s="746"/>
      <c r="BL67" s="746"/>
      <c r="BM67" s="746"/>
      <c r="BN67" s="746"/>
      <c r="BO67" s="746"/>
      <c r="BP67" s="172"/>
    </row>
    <row r="68" spans="4:68" s="139" customFormat="1" ht="18.75" customHeight="1" x14ac:dyDescent="0.4">
      <c r="D68" s="696"/>
      <c r="F68" s="698"/>
      <c r="G68" s="698"/>
      <c r="H68" s="698"/>
      <c r="I68" s="698"/>
      <c r="J68" s="698"/>
      <c r="K68" s="698"/>
      <c r="L68" s="184"/>
      <c r="M68" s="201"/>
      <c r="N68" s="744" t="str">
        <f>IF(履歴入力!W19="","",履歴入力!W19)</f>
        <v/>
      </c>
      <c r="O68" s="744"/>
      <c r="P68" s="744"/>
      <c r="Q68" s="744"/>
      <c r="R68" s="744"/>
      <c r="S68" s="744"/>
      <c r="T68" s="744"/>
      <c r="U68" s="744"/>
      <c r="V68" s="744"/>
      <c r="W68" s="744"/>
      <c r="X68" s="744"/>
      <c r="Y68" s="744"/>
      <c r="Z68" s="744"/>
      <c r="AA68" s="202"/>
      <c r="AB68" s="205"/>
      <c r="AC68" s="725" t="str">
        <f>IF(履歴入力!H20="","",履歴入力!H20)</f>
        <v/>
      </c>
      <c r="AD68" s="725"/>
      <c r="AE68" s="725"/>
      <c r="AF68" s="725"/>
      <c r="AG68" s="725"/>
      <c r="AH68" s="725"/>
      <c r="AI68" s="725"/>
      <c r="AJ68" s="725"/>
      <c r="AK68" s="725"/>
      <c r="AL68" s="725"/>
      <c r="AM68" s="725"/>
      <c r="AN68" s="725"/>
      <c r="AO68" s="725"/>
      <c r="AP68" s="725"/>
      <c r="AQ68" s="725"/>
      <c r="AR68" s="725"/>
      <c r="AS68" s="725"/>
      <c r="AT68" s="725"/>
      <c r="AU68" s="725"/>
      <c r="AV68" s="725"/>
      <c r="AW68" s="725"/>
      <c r="AX68" s="725"/>
      <c r="AY68" s="725"/>
      <c r="AZ68" s="725"/>
      <c r="BA68" s="725"/>
      <c r="BB68" s="164"/>
      <c r="BC68" s="205"/>
      <c r="BD68" s="742"/>
      <c r="BE68" s="742"/>
      <c r="BF68" s="742"/>
      <c r="BG68" s="742"/>
      <c r="BH68" s="742"/>
      <c r="BI68" s="742"/>
      <c r="BJ68" s="742"/>
      <c r="BK68" s="742"/>
      <c r="BL68" s="742"/>
      <c r="BM68" s="742"/>
      <c r="BN68" s="742"/>
      <c r="BO68" s="742"/>
      <c r="BP68" s="167"/>
    </row>
    <row r="69" spans="4:68" s="139" customFormat="1" ht="18.75" customHeight="1" x14ac:dyDescent="0.4">
      <c r="D69" s="696"/>
      <c r="F69" s="698"/>
      <c r="G69" s="698"/>
      <c r="H69" s="698"/>
      <c r="I69" s="698"/>
      <c r="J69" s="698"/>
      <c r="K69" s="698"/>
      <c r="L69" s="184"/>
      <c r="M69" s="201"/>
      <c r="N69" s="744" t="str">
        <f>IF(履歴入力!V21="","",履歴入力!V21)</f>
        <v/>
      </c>
      <c r="O69" s="744"/>
      <c r="P69" s="744"/>
      <c r="Q69" s="744"/>
      <c r="R69" s="744"/>
      <c r="S69" s="744"/>
      <c r="T69" s="744"/>
      <c r="U69" s="744"/>
      <c r="V69" s="744"/>
      <c r="W69" s="744"/>
      <c r="X69" s="744"/>
      <c r="Y69" s="744"/>
      <c r="Z69" s="744"/>
      <c r="AA69" s="202"/>
      <c r="AB69" s="203"/>
      <c r="AC69" s="723" t="str">
        <f>IF(履歴入力!H21="","",履歴入力!H21)</f>
        <v/>
      </c>
      <c r="AD69" s="723"/>
      <c r="AE69" s="723"/>
      <c r="AF69" s="723"/>
      <c r="AG69" s="723"/>
      <c r="AH69" s="723"/>
      <c r="AI69" s="723"/>
      <c r="AJ69" s="723"/>
      <c r="AK69" s="723"/>
      <c r="AL69" s="723"/>
      <c r="AM69" s="723"/>
      <c r="AN69" s="723"/>
      <c r="AO69" s="723"/>
      <c r="AP69" s="723"/>
      <c r="AQ69" s="723"/>
      <c r="AR69" s="723"/>
      <c r="AS69" s="723"/>
      <c r="AT69" s="723"/>
      <c r="AU69" s="723"/>
      <c r="AV69" s="723"/>
      <c r="AW69" s="723"/>
      <c r="AX69" s="723"/>
      <c r="AY69" s="723"/>
      <c r="AZ69" s="723"/>
      <c r="BA69" s="723"/>
      <c r="BB69" s="176"/>
      <c r="BC69" s="203"/>
      <c r="BD69" s="746" t="str">
        <f>IF(履歴入力!Y21="","",履歴入力!Y21)</f>
        <v/>
      </c>
      <c r="BE69" s="746"/>
      <c r="BF69" s="746"/>
      <c r="BG69" s="746"/>
      <c r="BH69" s="746"/>
      <c r="BI69" s="746"/>
      <c r="BJ69" s="746"/>
      <c r="BK69" s="746"/>
      <c r="BL69" s="746"/>
      <c r="BM69" s="746"/>
      <c r="BN69" s="746"/>
      <c r="BO69" s="746"/>
      <c r="BP69" s="172"/>
    </row>
    <row r="70" spans="4:68" s="139" customFormat="1" ht="18.75" customHeight="1" x14ac:dyDescent="0.4">
      <c r="D70" s="696"/>
      <c r="F70" s="698"/>
      <c r="G70" s="698"/>
      <c r="H70" s="698"/>
      <c r="I70" s="698"/>
      <c r="J70" s="698"/>
      <c r="K70" s="698"/>
      <c r="L70" s="184"/>
      <c r="M70" s="201"/>
      <c r="N70" s="744" t="str">
        <f>IF(履歴入力!W21="","",履歴入力!W21)</f>
        <v/>
      </c>
      <c r="O70" s="744"/>
      <c r="P70" s="744"/>
      <c r="Q70" s="744"/>
      <c r="R70" s="744"/>
      <c r="S70" s="744"/>
      <c r="T70" s="744"/>
      <c r="U70" s="744"/>
      <c r="V70" s="744"/>
      <c r="W70" s="744"/>
      <c r="X70" s="744"/>
      <c r="Y70" s="744"/>
      <c r="Z70" s="744"/>
      <c r="AA70" s="202"/>
      <c r="AB70" s="205"/>
      <c r="AC70" s="725" t="str">
        <f>IF(履歴入力!H22="","",履歴入力!H22)</f>
        <v/>
      </c>
      <c r="AD70" s="725"/>
      <c r="AE70" s="725"/>
      <c r="AF70" s="725"/>
      <c r="AG70" s="725"/>
      <c r="AH70" s="725"/>
      <c r="AI70" s="725"/>
      <c r="AJ70" s="725"/>
      <c r="AK70" s="725"/>
      <c r="AL70" s="725"/>
      <c r="AM70" s="725"/>
      <c r="AN70" s="725"/>
      <c r="AO70" s="725"/>
      <c r="AP70" s="725"/>
      <c r="AQ70" s="725"/>
      <c r="AR70" s="725"/>
      <c r="AS70" s="725"/>
      <c r="AT70" s="725"/>
      <c r="AU70" s="725"/>
      <c r="AV70" s="725"/>
      <c r="AW70" s="725"/>
      <c r="AX70" s="725"/>
      <c r="AY70" s="725"/>
      <c r="AZ70" s="725"/>
      <c r="BA70" s="725"/>
      <c r="BB70" s="164"/>
      <c r="BC70" s="205"/>
      <c r="BD70" s="742"/>
      <c r="BE70" s="742"/>
      <c r="BF70" s="742"/>
      <c r="BG70" s="742"/>
      <c r="BH70" s="742"/>
      <c r="BI70" s="742"/>
      <c r="BJ70" s="742"/>
      <c r="BK70" s="742"/>
      <c r="BL70" s="742"/>
      <c r="BM70" s="742"/>
      <c r="BN70" s="742"/>
      <c r="BO70" s="742"/>
      <c r="BP70" s="167"/>
    </row>
    <row r="71" spans="4:68" s="139" customFormat="1" ht="18.75" customHeight="1" x14ac:dyDescent="0.4">
      <c r="D71" s="696"/>
      <c r="F71" s="698"/>
      <c r="G71" s="698"/>
      <c r="H71" s="698"/>
      <c r="I71" s="698"/>
      <c r="J71" s="698"/>
      <c r="K71" s="698"/>
      <c r="L71" s="184"/>
      <c r="M71" s="201"/>
      <c r="N71" s="744" t="str">
        <f>IF(履歴入力!V23="","",履歴入力!V23)</f>
        <v/>
      </c>
      <c r="O71" s="744"/>
      <c r="P71" s="744"/>
      <c r="Q71" s="744"/>
      <c r="R71" s="744"/>
      <c r="S71" s="744"/>
      <c r="T71" s="744"/>
      <c r="U71" s="744"/>
      <c r="V71" s="744"/>
      <c r="W71" s="744"/>
      <c r="X71" s="744"/>
      <c r="Y71" s="744"/>
      <c r="Z71" s="744"/>
      <c r="AA71" s="202"/>
      <c r="AB71" s="203"/>
      <c r="AC71" s="723" t="str">
        <f>IF(履歴入力!H23="","",履歴入力!H23)</f>
        <v/>
      </c>
      <c r="AD71" s="723"/>
      <c r="AE71" s="723"/>
      <c r="AF71" s="723"/>
      <c r="AG71" s="723"/>
      <c r="AH71" s="723"/>
      <c r="AI71" s="723"/>
      <c r="AJ71" s="723"/>
      <c r="AK71" s="723"/>
      <c r="AL71" s="723"/>
      <c r="AM71" s="723"/>
      <c r="AN71" s="723"/>
      <c r="AO71" s="723"/>
      <c r="AP71" s="723"/>
      <c r="AQ71" s="723"/>
      <c r="AR71" s="723"/>
      <c r="AS71" s="723"/>
      <c r="AT71" s="723"/>
      <c r="AU71" s="723"/>
      <c r="AV71" s="723"/>
      <c r="AW71" s="723"/>
      <c r="AX71" s="723"/>
      <c r="AY71" s="723"/>
      <c r="AZ71" s="723"/>
      <c r="BA71" s="723"/>
      <c r="BB71" s="176"/>
      <c r="BC71" s="203"/>
      <c r="BD71" s="746" t="str">
        <f>IF(履歴入力!Y23="","",履歴入力!Y23)</f>
        <v/>
      </c>
      <c r="BE71" s="746"/>
      <c r="BF71" s="746"/>
      <c r="BG71" s="746"/>
      <c r="BH71" s="746"/>
      <c r="BI71" s="746"/>
      <c r="BJ71" s="746"/>
      <c r="BK71" s="746"/>
      <c r="BL71" s="746"/>
      <c r="BM71" s="746"/>
      <c r="BN71" s="746"/>
      <c r="BO71" s="746"/>
      <c r="BP71" s="172"/>
    </row>
    <row r="72" spans="4:68" s="139" customFormat="1" ht="18.75" customHeight="1" x14ac:dyDescent="0.4">
      <c r="D72" s="696"/>
      <c r="F72" s="698"/>
      <c r="G72" s="698"/>
      <c r="H72" s="698"/>
      <c r="I72" s="698"/>
      <c r="J72" s="698"/>
      <c r="K72" s="698"/>
      <c r="M72" s="201"/>
      <c r="N72" s="744" t="str">
        <f>IF(履歴入力!W23="","",履歴入力!W23)</f>
        <v/>
      </c>
      <c r="O72" s="744"/>
      <c r="P72" s="744"/>
      <c r="Q72" s="744"/>
      <c r="R72" s="744"/>
      <c r="S72" s="744"/>
      <c r="T72" s="744"/>
      <c r="U72" s="744"/>
      <c r="V72" s="744"/>
      <c r="W72" s="744"/>
      <c r="X72" s="744"/>
      <c r="Y72" s="744"/>
      <c r="Z72" s="744"/>
      <c r="AA72" s="202"/>
      <c r="AB72" s="205"/>
      <c r="AC72" s="725" t="str">
        <f>IF(履歴入力!H24="","",履歴入力!H24)</f>
        <v/>
      </c>
      <c r="AD72" s="725"/>
      <c r="AE72" s="725"/>
      <c r="AF72" s="725"/>
      <c r="AG72" s="725"/>
      <c r="AH72" s="725"/>
      <c r="AI72" s="725"/>
      <c r="AJ72" s="725"/>
      <c r="AK72" s="725"/>
      <c r="AL72" s="725"/>
      <c r="AM72" s="725"/>
      <c r="AN72" s="725"/>
      <c r="AO72" s="725"/>
      <c r="AP72" s="725"/>
      <c r="AQ72" s="725"/>
      <c r="AR72" s="725"/>
      <c r="AS72" s="725"/>
      <c r="AT72" s="725"/>
      <c r="AU72" s="725"/>
      <c r="AV72" s="725"/>
      <c r="AW72" s="725"/>
      <c r="AX72" s="725"/>
      <c r="AY72" s="725"/>
      <c r="AZ72" s="725"/>
      <c r="BA72" s="725"/>
      <c r="BB72" s="164"/>
      <c r="BC72" s="205"/>
      <c r="BD72" s="742"/>
      <c r="BE72" s="742"/>
      <c r="BF72" s="742"/>
      <c r="BG72" s="742"/>
      <c r="BH72" s="742"/>
      <c r="BI72" s="742"/>
      <c r="BJ72" s="742"/>
      <c r="BK72" s="742"/>
      <c r="BL72" s="742"/>
      <c r="BM72" s="742"/>
      <c r="BN72" s="742"/>
      <c r="BO72" s="742"/>
      <c r="BP72" s="167"/>
    </row>
    <row r="73" spans="4:68" s="139" customFormat="1" ht="18.75" customHeight="1" x14ac:dyDescent="0.4">
      <c r="D73" s="696"/>
      <c r="F73" s="698"/>
      <c r="G73" s="698"/>
      <c r="H73" s="698"/>
      <c r="I73" s="698"/>
      <c r="J73" s="698"/>
      <c r="K73" s="698"/>
      <c r="M73" s="201"/>
      <c r="N73" s="744" t="str">
        <f>IF(履歴入力!V25="","",履歴入力!V25)</f>
        <v/>
      </c>
      <c r="O73" s="744"/>
      <c r="P73" s="744"/>
      <c r="Q73" s="744"/>
      <c r="R73" s="744"/>
      <c r="S73" s="744"/>
      <c r="T73" s="744"/>
      <c r="U73" s="744"/>
      <c r="V73" s="744"/>
      <c r="W73" s="744"/>
      <c r="X73" s="744"/>
      <c r="Y73" s="744"/>
      <c r="Z73" s="744"/>
      <c r="AA73" s="202"/>
      <c r="AB73" s="203"/>
      <c r="AC73" s="723" t="str">
        <f>IF(履歴入力!H25="","",履歴入力!H25)</f>
        <v/>
      </c>
      <c r="AD73" s="723"/>
      <c r="AE73" s="723"/>
      <c r="AF73" s="723"/>
      <c r="AG73" s="723"/>
      <c r="AH73" s="723"/>
      <c r="AI73" s="723"/>
      <c r="AJ73" s="723"/>
      <c r="AK73" s="723"/>
      <c r="AL73" s="723"/>
      <c r="AM73" s="723"/>
      <c r="AN73" s="723"/>
      <c r="AO73" s="723"/>
      <c r="AP73" s="723"/>
      <c r="AQ73" s="723"/>
      <c r="AR73" s="723"/>
      <c r="AS73" s="723"/>
      <c r="AT73" s="723"/>
      <c r="AU73" s="723"/>
      <c r="AV73" s="723"/>
      <c r="AW73" s="723"/>
      <c r="AX73" s="723"/>
      <c r="AY73" s="723"/>
      <c r="AZ73" s="723"/>
      <c r="BA73" s="723"/>
      <c r="BB73" s="176"/>
      <c r="BC73" s="203"/>
      <c r="BD73" s="746" t="str">
        <f>IF(履歴入力!Y25="","",履歴入力!Y25)</f>
        <v/>
      </c>
      <c r="BE73" s="746"/>
      <c r="BF73" s="746"/>
      <c r="BG73" s="746"/>
      <c r="BH73" s="746"/>
      <c r="BI73" s="746"/>
      <c r="BJ73" s="746"/>
      <c r="BK73" s="746"/>
      <c r="BL73" s="746"/>
      <c r="BM73" s="746"/>
      <c r="BN73" s="746"/>
      <c r="BO73" s="746"/>
      <c r="BP73" s="172"/>
    </row>
    <row r="74" spans="4:68" s="139" customFormat="1" ht="18.75" customHeight="1" x14ac:dyDescent="0.4">
      <c r="D74" s="696"/>
      <c r="F74" s="698"/>
      <c r="G74" s="698"/>
      <c r="H74" s="698"/>
      <c r="I74" s="698"/>
      <c r="J74" s="698"/>
      <c r="K74" s="698"/>
      <c r="M74" s="201"/>
      <c r="N74" s="744" t="str">
        <f>IF(履歴入力!W25="","",履歴入力!W25)</f>
        <v/>
      </c>
      <c r="O74" s="744"/>
      <c r="P74" s="744"/>
      <c r="Q74" s="744"/>
      <c r="R74" s="744"/>
      <c r="S74" s="744"/>
      <c r="T74" s="744"/>
      <c r="U74" s="744"/>
      <c r="V74" s="744"/>
      <c r="W74" s="744"/>
      <c r="X74" s="744"/>
      <c r="Y74" s="744"/>
      <c r="Z74" s="744"/>
      <c r="AA74" s="202"/>
      <c r="AB74" s="205"/>
      <c r="AC74" s="725" t="str">
        <f>IF(履歴入力!H26="","",履歴入力!H26)</f>
        <v/>
      </c>
      <c r="AD74" s="725"/>
      <c r="AE74" s="725"/>
      <c r="AF74" s="725"/>
      <c r="AG74" s="725"/>
      <c r="AH74" s="725"/>
      <c r="AI74" s="725"/>
      <c r="AJ74" s="725"/>
      <c r="AK74" s="725"/>
      <c r="AL74" s="725"/>
      <c r="AM74" s="725"/>
      <c r="AN74" s="725"/>
      <c r="AO74" s="725"/>
      <c r="AP74" s="725"/>
      <c r="AQ74" s="725"/>
      <c r="AR74" s="725"/>
      <c r="AS74" s="725"/>
      <c r="AT74" s="725"/>
      <c r="AU74" s="725"/>
      <c r="AV74" s="725"/>
      <c r="AW74" s="725"/>
      <c r="AX74" s="725"/>
      <c r="AY74" s="725"/>
      <c r="AZ74" s="725"/>
      <c r="BA74" s="725"/>
      <c r="BB74" s="164"/>
      <c r="BC74" s="205"/>
      <c r="BD74" s="742"/>
      <c r="BE74" s="742"/>
      <c r="BF74" s="742"/>
      <c r="BG74" s="742"/>
      <c r="BH74" s="742"/>
      <c r="BI74" s="742"/>
      <c r="BJ74" s="742"/>
      <c r="BK74" s="742"/>
      <c r="BL74" s="742"/>
      <c r="BM74" s="742"/>
      <c r="BN74" s="742"/>
      <c r="BO74" s="742"/>
      <c r="BP74" s="167"/>
    </row>
    <row r="75" spans="4:68" s="139" customFormat="1" ht="18.75" customHeight="1" x14ac:dyDescent="0.4">
      <c r="D75" s="696"/>
      <c r="F75" s="698"/>
      <c r="G75" s="698"/>
      <c r="H75" s="698"/>
      <c r="I75" s="698"/>
      <c r="J75" s="698"/>
      <c r="K75" s="698"/>
      <c r="M75" s="201"/>
      <c r="N75" s="744" t="str">
        <f>IF(履歴入力!V27="","",履歴入力!V27)</f>
        <v/>
      </c>
      <c r="O75" s="744"/>
      <c r="P75" s="744"/>
      <c r="Q75" s="744"/>
      <c r="R75" s="744"/>
      <c r="S75" s="744"/>
      <c r="T75" s="744"/>
      <c r="U75" s="744"/>
      <c r="V75" s="744"/>
      <c r="W75" s="744"/>
      <c r="X75" s="744"/>
      <c r="Y75" s="744"/>
      <c r="Z75" s="744"/>
      <c r="AA75" s="202"/>
      <c r="AB75" s="203"/>
      <c r="AC75" s="723" t="str">
        <f>IF(履歴入力!H27="","",履歴入力!H27)</f>
        <v/>
      </c>
      <c r="AD75" s="723"/>
      <c r="AE75" s="723"/>
      <c r="AF75" s="723"/>
      <c r="AG75" s="723"/>
      <c r="AH75" s="723"/>
      <c r="AI75" s="723"/>
      <c r="AJ75" s="723"/>
      <c r="AK75" s="723"/>
      <c r="AL75" s="723"/>
      <c r="AM75" s="723"/>
      <c r="AN75" s="723"/>
      <c r="AO75" s="723"/>
      <c r="AP75" s="723"/>
      <c r="AQ75" s="723"/>
      <c r="AR75" s="723"/>
      <c r="AS75" s="723"/>
      <c r="AT75" s="723"/>
      <c r="AU75" s="723"/>
      <c r="AV75" s="723"/>
      <c r="AW75" s="723"/>
      <c r="AX75" s="723"/>
      <c r="AY75" s="723"/>
      <c r="AZ75" s="723"/>
      <c r="BA75" s="723"/>
      <c r="BB75" s="176"/>
      <c r="BC75" s="203"/>
      <c r="BD75" s="746" t="str">
        <f>IF(履歴入力!Y27="","",履歴入力!Y27)</f>
        <v/>
      </c>
      <c r="BE75" s="746"/>
      <c r="BF75" s="746"/>
      <c r="BG75" s="746"/>
      <c r="BH75" s="746"/>
      <c r="BI75" s="746"/>
      <c r="BJ75" s="746"/>
      <c r="BK75" s="746"/>
      <c r="BL75" s="746"/>
      <c r="BM75" s="746"/>
      <c r="BN75" s="746"/>
      <c r="BO75" s="746"/>
      <c r="BP75" s="172"/>
    </row>
    <row r="76" spans="4:68" s="139" customFormat="1" ht="18.75" customHeight="1" x14ac:dyDescent="0.4">
      <c r="D76" s="696"/>
      <c r="F76" s="698"/>
      <c r="G76" s="698"/>
      <c r="H76" s="698"/>
      <c r="I76" s="698"/>
      <c r="J76" s="698"/>
      <c r="K76" s="698"/>
      <c r="M76" s="201"/>
      <c r="N76" s="744" t="str">
        <f>IF(履歴入力!W27="","",履歴入力!W27)</f>
        <v/>
      </c>
      <c r="O76" s="744"/>
      <c r="P76" s="744"/>
      <c r="Q76" s="744"/>
      <c r="R76" s="744"/>
      <c r="S76" s="744"/>
      <c r="T76" s="744"/>
      <c r="U76" s="744"/>
      <c r="V76" s="744"/>
      <c r="W76" s="744"/>
      <c r="X76" s="744"/>
      <c r="Y76" s="744"/>
      <c r="Z76" s="744"/>
      <c r="AA76" s="202"/>
      <c r="AB76" s="205"/>
      <c r="AC76" s="725" t="str">
        <f>IF(履歴入力!H28="","",履歴入力!H28)</f>
        <v/>
      </c>
      <c r="AD76" s="725"/>
      <c r="AE76" s="725"/>
      <c r="AF76" s="725"/>
      <c r="AG76" s="725"/>
      <c r="AH76" s="725"/>
      <c r="AI76" s="725"/>
      <c r="AJ76" s="725"/>
      <c r="AK76" s="725"/>
      <c r="AL76" s="725"/>
      <c r="AM76" s="725"/>
      <c r="AN76" s="725"/>
      <c r="AO76" s="725"/>
      <c r="AP76" s="725"/>
      <c r="AQ76" s="725"/>
      <c r="AR76" s="725"/>
      <c r="AS76" s="725"/>
      <c r="AT76" s="725"/>
      <c r="AU76" s="725"/>
      <c r="AV76" s="725"/>
      <c r="AW76" s="725"/>
      <c r="AX76" s="725"/>
      <c r="AY76" s="725"/>
      <c r="AZ76" s="725"/>
      <c r="BA76" s="725"/>
      <c r="BB76" s="164"/>
      <c r="BC76" s="205"/>
      <c r="BD76" s="742"/>
      <c r="BE76" s="742"/>
      <c r="BF76" s="742"/>
      <c r="BG76" s="742"/>
      <c r="BH76" s="742"/>
      <c r="BI76" s="742"/>
      <c r="BJ76" s="742"/>
      <c r="BK76" s="742"/>
      <c r="BL76" s="742"/>
      <c r="BM76" s="742"/>
      <c r="BN76" s="742"/>
      <c r="BO76" s="742"/>
      <c r="BP76" s="167"/>
    </row>
    <row r="77" spans="4:68" s="139" customFormat="1" ht="18.75" customHeight="1" x14ac:dyDescent="0.4">
      <c r="D77" s="696"/>
      <c r="F77" s="698"/>
      <c r="G77" s="698"/>
      <c r="H77" s="698"/>
      <c r="I77" s="698"/>
      <c r="J77" s="698"/>
      <c r="K77" s="698"/>
      <c r="M77" s="201"/>
      <c r="N77" s="744" t="str">
        <f>IF(履歴入力!V29="","",履歴入力!V29)</f>
        <v/>
      </c>
      <c r="O77" s="744"/>
      <c r="P77" s="744"/>
      <c r="Q77" s="744"/>
      <c r="R77" s="744"/>
      <c r="S77" s="744"/>
      <c r="T77" s="744"/>
      <c r="U77" s="744"/>
      <c r="V77" s="744"/>
      <c r="W77" s="744"/>
      <c r="X77" s="744"/>
      <c r="Y77" s="744"/>
      <c r="Z77" s="744"/>
      <c r="AA77" s="202"/>
      <c r="AB77" s="203"/>
      <c r="AC77" s="723" t="str">
        <f>IF(履歴入力!H29="","",履歴入力!H29)</f>
        <v/>
      </c>
      <c r="AD77" s="723"/>
      <c r="AE77" s="723"/>
      <c r="AF77" s="723"/>
      <c r="AG77" s="723"/>
      <c r="AH77" s="723"/>
      <c r="AI77" s="723"/>
      <c r="AJ77" s="723"/>
      <c r="AK77" s="723"/>
      <c r="AL77" s="723"/>
      <c r="AM77" s="723"/>
      <c r="AN77" s="723"/>
      <c r="AO77" s="723"/>
      <c r="AP77" s="723"/>
      <c r="AQ77" s="723"/>
      <c r="AR77" s="723"/>
      <c r="AS77" s="723"/>
      <c r="AT77" s="723"/>
      <c r="AU77" s="723"/>
      <c r="AV77" s="723"/>
      <c r="AW77" s="723"/>
      <c r="AX77" s="723"/>
      <c r="AY77" s="723"/>
      <c r="AZ77" s="723"/>
      <c r="BA77" s="723"/>
      <c r="BB77" s="176"/>
      <c r="BC77" s="203"/>
      <c r="BD77" s="746" t="str">
        <f>IF(履歴入力!Y29="","",履歴入力!Y29)</f>
        <v/>
      </c>
      <c r="BE77" s="746"/>
      <c r="BF77" s="746"/>
      <c r="BG77" s="746"/>
      <c r="BH77" s="746"/>
      <c r="BI77" s="746"/>
      <c r="BJ77" s="746"/>
      <c r="BK77" s="746"/>
      <c r="BL77" s="746"/>
      <c r="BM77" s="746"/>
      <c r="BN77" s="746"/>
      <c r="BO77" s="746"/>
      <c r="BP77" s="172"/>
    </row>
    <row r="78" spans="4:68" s="139" customFormat="1" ht="18.75" customHeight="1" x14ac:dyDescent="0.4">
      <c r="D78" s="696"/>
      <c r="F78" s="698"/>
      <c r="G78" s="698"/>
      <c r="H78" s="698"/>
      <c r="I78" s="698"/>
      <c r="J78" s="698"/>
      <c r="K78" s="698"/>
      <c r="M78" s="201"/>
      <c r="N78" s="744" t="str">
        <f>IF(履歴入力!W29="","",履歴入力!W29)</f>
        <v/>
      </c>
      <c r="O78" s="744"/>
      <c r="P78" s="744"/>
      <c r="Q78" s="744"/>
      <c r="R78" s="744"/>
      <c r="S78" s="744"/>
      <c r="T78" s="744"/>
      <c r="U78" s="744"/>
      <c r="V78" s="744"/>
      <c r="W78" s="744"/>
      <c r="X78" s="744"/>
      <c r="Y78" s="744"/>
      <c r="Z78" s="744"/>
      <c r="AA78" s="202"/>
      <c r="AB78" s="205"/>
      <c r="AC78" s="725" t="str">
        <f>IF(履歴入力!H30="","",履歴入力!H30)</f>
        <v/>
      </c>
      <c r="AD78" s="725"/>
      <c r="AE78" s="725"/>
      <c r="AF78" s="725"/>
      <c r="AG78" s="725"/>
      <c r="AH78" s="725"/>
      <c r="AI78" s="725"/>
      <c r="AJ78" s="725"/>
      <c r="AK78" s="725"/>
      <c r="AL78" s="725"/>
      <c r="AM78" s="725"/>
      <c r="AN78" s="725"/>
      <c r="AO78" s="725"/>
      <c r="AP78" s="725"/>
      <c r="AQ78" s="725"/>
      <c r="AR78" s="725"/>
      <c r="AS78" s="725"/>
      <c r="AT78" s="725"/>
      <c r="AU78" s="725"/>
      <c r="AV78" s="725"/>
      <c r="AW78" s="725"/>
      <c r="AX78" s="725"/>
      <c r="AY78" s="725"/>
      <c r="AZ78" s="725"/>
      <c r="BA78" s="725"/>
      <c r="BB78" s="164"/>
      <c r="BC78" s="205"/>
      <c r="BD78" s="742"/>
      <c r="BE78" s="742"/>
      <c r="BF78" s="742"/>
      <c r="BG78" s="742"/>
      <c r="BH78" s="742"/>
      <c r="BI78" s="742"/>
      <c r="BJ78" s="742"/>
      <c r="BK78" s="742"/>
      <c r="BL78" s="742"/>
      <c r="BM78" s="742"/>
      <c r="BN78" s="742"/>
      <c r="BO78" s="742"/>
      <c r="BP78" s="167"/>
    </row>
    <row r="79" spans="4:68" s="139" customFormat="1" ht="18.75" customHeight="1" x14ac:dyDescent="0.4">
      <c r="D79" s="696"/>
      <c r="F79" s="698"/>
      <c r="G79" s="698"/>
      <c r="H79" s="698"/>
      <c r="I79" s="698"/>
      <c r="J79" s="698"/>
      <c r="K79" s="698"/>
      <c r="M79" s="201"/>
      <c r="N79" s="744" t="str">
        <f>IF(履歴入力!V31="","",履歴入力!V31)</f>
        <v/>
      </c>
      <c r="O79" s="744"/>
      <c r="P79" s="744"/>
      <c r="Q79" s="744"/>
      <c r="R79" s="744"/>
      <c r="S79" s="744"/>
      <c r="T79" s="744"/>
      <c r="U79" s="744"/>
      <c r="V79" s="744"/>
      <c r="W79" s="744"/>
      <c r="X79" s="744"/>
      <c r="Y79" s="744"/>
      <c r="Z79" s="744"/>
      <c r="AA79" s="202"/>
      <c r="AB79" s="203"/>
      <c r="AC79" s="723" t="str">
        <f>IF(履歴入力!H31="","",履歴入力!H31)</f>
        <v/>
      </c>
      <c r="AD79" s="723"/>
      <c r="AE79" s="723"/>
      <c r="AF79" s="723"/>
      <c r="AG79" s="723"/>
      <c r="AH79" s="723"/>
      <c r="AI79" s="723"/>
      <c r="AJ79" s="723"/>
      <c r="AK79" s="723"/>
      <c r="AL79" s="723"/>
      <c r="AM79" s="723"/>
      <c r="AN79" s="723"/>
      <c r="AO79" s="723"/>
      <c r="AP79" s="723"/>
      <c r="AQ79" s="723"/>
      <c r="AR79" s="723"/>
      <c r="AS79" s="723"/>
      <c r="AT79" s="723"/>
      <c r="AU79" s="723"/>
      <c r="AV79" s="723"/>
      <c r="AW79" s="723"/>
      <c r="AX79" s="723"/>
      <c r="AY79" s="723"/>
      <c r="AZ79" s="723"/>
      <c r="BA79" s="723"/>
      <c r="BB79" s="176"/>
      <c r="BC79" s="203"/>
      <c r="BD79" s="746" t="str">
        <f>IF(履歴入力!Y31="","",履歴入力!Y31)</f>
        <v/>
      </c>
      <c r="BE79" s="746"/>
      <c r="BF79" s="746"/>
      <c r="BG79" s="746"/>
      <c r="BH79" s="746"/>
      <c r="BI79" s="746"/>
      <c r="BJ79" s="746"/>
      <c r="BK79" s="746"/>
      <c r="BL79" s="746"/>
      <c r="BM79" s="746"/>
      <c r="BN79" s="746"/>
      <c r="BO79" s="746"/>
      <c r="BP79" s="172"/>
    </row>
    <row r="80" spans="4:68" s="139" customFormat="1" ht="18.75" customHeight="1" x14ac:dyDescent="0.4">
      <c r="D80" s="696"/>
      <c r="F80" s="698"/>
      <c r="G80" s="698"/>
      <c r="H80" s="698"/>
      <c r="I80" s="698"/>
      <c r="J80" s="698"/>
      <c r="K80" s="698"/>
      <c r="M80" s="201"/>
      <c r="N80" s="744" t="str">
        <f>IF(履歴入力!W31="","",履歴入力!W31)</f>
        <v/>
      </c>
      <c r="O80" s="744"/>
      <c r="P80" s="744"/>
      <c r="Q80" s="744"/>
      <c r="R80" s="744"/>
      <c r="S80" s="744"/>
      <c r="T80" s="744"/>
      <c r="U80" s="744"/>
      <c r="V80" s="744"/>
      <c r="W80" s="744"/>
      <c r="X80" s="744"/>
      <c r="Y80" s="744"/>
      <c r="Z80" s="744"/>
      <c r="AA80" s="202"/>
      <c r="AB80" s="205"/>
      <c r="AC80" s="725" t="str">
        <f>IF(履歴入力!H32="","",履歴入力!H32)</f>
        <v/>
      </c>
      <c r="AD80" s="725"/>
      <c r="AE80" s="725"/>
      <c r="AF80" s="725"/>
      <c r="AG80" s="725"/>
      <c r="AH80" s="725"/>
      <c r="AI80" s="725"/>
      <c r="AJ80" s="725"/>
      <c r="AK80" s="725"/>
      <c r="AL80" s="725"/>
      <c r="AM80" s="725"/>
      <c r="AN80" s="725"/>
      <c r="AO80" s="725"/>
      <c r="AP80" s="725"/>
      <c r="AQ80" s="725"/>
      <c r="AR80" s="725"/>
      <c r="AS80" s="725"/>
      <c r="AT80" s="725"/>
      <c r="AU80" s="725"/>
      <c r="AV80" s="725"/>
      <c r="AW80" s="725"/>
      <c r="AX80" s="725"/>
      <c r="AY80" s="725"/>
      <c r="AZ80" s="725"/>
      <c r="BA80" s="725"/>
      <c r="BB80" s="164"/>
      <c r="BC80" s="205"/>
      <c r="BD80" s="742"/>
      <c r="BE80" s="742"/>
      <c r="BF80" s="742"/>
      <c r="BG80" s="742"/>
      <c r="BH80" s="742"/>
      <c r="BI80" s="742"/>
      <c r="BJ80" s="742"/>
      <c r="BK80" s="742"/>
      <c r="BL80" s="742"/>
      <c r="BM80" s="742"/>
      <c r="BN80" s="742"/>
      <c r="BO80" s="742"/>
      <c r="BP80" s="167"/>
    </row>
    <row r="81" spans="4:68" s="139" customFormat="1" ht="18.75" customHeight="1" x14ac:dyDescent="0.4">
      <c r="D81" s="696"/>
      <c r="F81" s="698"/>
      <c r="G81" s="698"/>
      <c r="H81" s="698"/>
      <c r="I81" s="698"/>
      <c r="J81" s="698"/>
      <c r="K81" s="698"/>
      <c r="M81" s="201"/>
      <c r="N81" s="744" t="str">
        <f>IF(履歴入力!V33="","",履歴入力!V33)</f>
        <v/>
      </c>
      <c r="O81" s="744"/>
      <c r="P81" s="744"/>
      <c r="Q81" s="744"/>
      <c r="R81" s="744"/>
      <c r="S81" s="744"/>
      <c r="T81" s="744"/>
      <c r="U81" s="744"/>
      <c r="V81" s="744"/>
      <c r="W81" s="744"/>
      <c r="X81" s="744"/>
      <c r="Y81" s="744"/>
      <c r="Z81" s="744"/>
      <c r="AA81" s="202"/>
      <c r="AB81" s="203"/>
      <c r="AC81" s="723" t="str">
        <f>IF(履歴入力!H33="","",履歴入力!H33)</f>
        <v/>
      </c>
      <c r="AD81" s="723"/>
      <c r="AE81" s="723"/>
      <c r="AF81" s="723"/>
      <c r="AG81" s="723"/>
      <c r="AH81" s="723"/>
      <c r="AI81" s="723"/>
      <c r="AJ81" s="723"/>
      <c r="AK81" s="723"/>
      <c r="AL81" s="723"/>
      <c r="AM81" s="723"/>
      <c r="AN81" s="723"/>
      <c r="AO81" s="723"/>
      <c r="AP81" s="723"/>
      <c r="AQ81" s="723"/>
      <c r="AR81" s="723"/>
      <c r="AS81" s="723"/>
      <c r="AT81" s="723"/>
      <c r="AU81" s="723"/>
      <c r="AV81" s="723"/>
      <c r="AW81" s="723"/>
      <c r="AX81" s="723"/>
      <c r="AY81" s="723"/>
      <c r="AZ81" s="723"/>
      <c r="BA81" s="723"/>
      <c r="BB81" s="176"/>
      <c r="BC81" s="203"/>
      <c r="BD81" s="746" t="str">
        <f>IF(履歴入力!Y33="","",履歴入力!Y33)</f>
        <v/>
      </c>
      <c r="BE81" s="746"/>
      <c r="BF81" s="746"/>
      <c r="BG81" s="746"/>
      <c r="BH81" s="746"/>
      <c r="BI81" s="746"/>
      <c r="BJ81" s="746"/>
      <c r="BK81" s="746"/>
      <c r="BL81" s="746"/>
      <c r="BM81" s="746"/>
      <c r="BN81" s="746"/>
      <c r="BO81" s="746"/>
      <c r="BP81" s="172"/>
    </row>
    <row r="82" spans="4:68" s="139" customFormat="1" ht="18.75" customHeight="1" x14ac:dyDescent="0.4">
      <c r="D82" s="696"/>
      <c r="F82" s="698"/>
      <c r="G82" s="698"/>
      <c r="H82" s="698"/>
      <c r="I82" s="698"/>
      <c r="J82" s="698"/>
      <c r="K82" s="698"/>
      <c r="M82" s="201"/>
      <c r="N82" s="744" t="str">
        <f>IF(履歴入力!W33="","",履歴入力!W33)</f>
        <v/>
      </c>
      <c r="O82" s="744"/>
      <c r="P82" s="744"/>
      <c r="Q82" s="744"/>
      <c r="R82" s="744"/>
      <c r="S82" s="744"/>
      <c r="T82" s="744"/>
      <c r="U82" s="744"/>
      <c r="V82" s="744"/>
      <c r="W82" s="744"/>
      <c r="X82" s="744"/>
      <c r="Y82" s="744"/>
      <c r="Z82" s="744"/>
      <c r="AA82" s="202"/>
      <c r="AB82" s="205"/>
      <c r="AC82" s="725" t="str">
        <f>IF(履歴入力!H34="","",履歴入力!H34)</f>
        <v/>
      </c>
      <c r="AD82" s="725"/>
      <c r="AE82" s="725"/>
      <c r="AF82" s="725"/>
      <c r="AG82" s="725"/>
      <c r="AH82" s="725"/>
      <c r="AI82" s="725"/>
      <c r="AJ82" s="725"/>
      <c r="AK82" s="725"/>
      <c r="AL82" s="725"/>
      <c r="AM82" s="725"/>
      <c r="AN82" s="725"/>
      <c r="AO82" s="725"/>
      <c r="AP82" s="725"/>
      <c r="AQ82" s="725"/>
      <c r="AR82" s="725"/>
      <c r="AS82" s="725"/>
      <c r="AT82" s="725"/>
      <c r="AU82" s="725"/>
      <c r="AV82" s="725"/>
      <c r="AW82" s="725"/>
      <c r="AX82" s="725"/>
      <c r="AY82" s="725"/>
      <c r="AZ82" s="725"/>
      <c r="BA82" s="725"/>
      <c r="BB82" s="164"/>
      <c r="BC82" s="205"/>
      <c r="BD82" s="742"/>
      <c r="BE82" s="742"/>
      <c r="BF82" s="742"/>
      <c r="BG82" s="742"/>
      <c r="BH82" s="742"/>
      <c r="BI82" s="742"/>
      <c r="BJ82" s="742"/>
      <c r="BK82" s="742"/>
      <c r="BL82" s="742"/>
      <c r="BM82" s="742"/>
      <c r="BN82" s="742"/>
      <c r="BO82" s="742"/>
      <c r="BP82" s="167"/>
    </row>
    <row r="83" spans="4:68" s="139" customFormat="1" ht="18.75" customHeight="1" x14ac:dyDescent="0.4">
      <c r="D83" s="696"/>
      <c r="F83" s="698"/>
      <c r="G83" s="698"/>
      <c r="H83" s="698"/>
      <c r="I83" s="698"/>
      <c r="J83" s="698"/>
      <c r="K83" s="698"/>
      <c r="M83" s="201"/>
      <c r="N83" s="744" t="str">
        <f>IF(履歴入力!V35="","",履歴入力!V35)</f>
        <v/>
      </c>
      <c r="O83" s="744"/>
      <c r="P83" s="744"/>
      <c r="Q83" s="744"/>
      <c r="R83" s="744"/>
      <c r="S83" s="744"/>
      <c r="T83" s="744"/>
      <c r="U83" s="744"/>
      <c r="V83" s="744"/>
      <c r="W83" s="744"/>
      <c r="X83" s="744"/>
      <c r="Y83" s="744"/>
      <c r="Z83" s="744"/>
      <c r="AA83" s="202"/>
      <c r="AB83" s="203"/>
      <c r="AC83" s="723" t="str">
        <f>IF(履歴入力!H35="","",履歴入力!H35)</f>
        <v/>
      </c>
      <c r="AD83" s="723"/>
      <c r="AE83" s="723"/>
      <c r="AF83" s="723"/>
      <c r="AG83" s="723"/>
      <c r="AH83" s="723"/>
      <c r="AI83" s="723"/>
      <c r="AJ83" s="723"/>
      <c r="AK83" s="723"/>
      <c r="AL83" s="723"/>
      <c r="AM83" s="723"/>
      <c r="AN83" s="723"/>
      <c r="AO83" s="723"/>
      <c r="AP83" s="723"/>
      <c r="AQ83" s="723"/>
      <c r="AR83" s="723"/>
      <c r="AS83" s="723"/>
      <c r="AT83" s="723"/>
      <c r="AU83" s="723"/>
      <c r="AV83" s="723"/>
      <c r="AW83" s="723"/>
      <c r="AX83" s="723"/>
      <c r="AY83" s="723"/>
      <c r="AZ83" s="723"/>
      <c r="BA83" s="723"/>
      <c r="BB83" s="176"/>
      <c r="BC83" s="203"/>
      <c r="BD83" s="746" t="str">
        <f>IF(履歴入力!Y35="","",履歴入力!Y35)</f>
        <v/>
      </c>
      <c r="BE83" s="746"/>
      <c r="BF83" s="746"/>
      <c r="BG83" s="746"/>
      <c r="BH83" s="746"/>
      <c r="BI83" s="746"/>
      <c r="BJ83" s="746"/>
      <c r="BK83" s="746"/>
      <c r="BL83" s="746"/>
      <c r="BM83" s="746"/>
      <c r="BN83" s="746"/>
      <c r="BO83" s="746"/>
      <c r="BP83" s="172"/>
    </row>
    <row r="84" spans="4:68" s="139" customFormat="1" ht="18.75" customHeight="1" x14ac:dyDescent="0.4">
      <c r="D84" s="696"/>
      <c r="F84" s="698"/>
      <c r="G84" s="698"/>
      <c r="H84" s="698"/>
      <c r="I84" s="698"/>
      <c r="J84" s="698"/>
      <c r="K84" s="698"/>
      <c r="M84" s="201"/>
      <c r="N84" s="744" t="str">
        <f>IF(履歴入力!W35="","",履歴入力!W35)</f>
        <v/>
      </c>
      <c r="O84" s="744"/>
      <c r="P84" s="744"/>
      <c r="Q84" s="744"/>
      <c r="R84" s="744"/>
      <c r="S84" s="744"/>
      <c r="T84" s="744"/>
      <c r="U84" s="744"/>
      <c r="V84" s="744"/>
      <c r="W84" s="744"/>
      <c r="X84" s="744"/>
      <c r="Y84" s="744"/>
      <c r="Z84" s="744"/>
      <c r="AA84" s="202"/>
      <c r="AB84" s="205"/>
      <c r="AC84" s="725" t="str">
        <f>IF(履歴入力!H36="","",履歴入力!H36)</f>
        <v/>
      </c>
      <c r="AD84" s="725"/>
      <c r="AE84" s="725"/>
      <c r="AF84" s="725"/>
      <c r="AG84" s="725"/>
      <c r="AH84" s="725"/>
      <c r="AI84" s="725"/>
      <c r="AJ84" s="725"/>
      <c r="AK84" s="725"/>
      <c r="AL84" s="725"/>
      <c r="AM84" s="725"/>
      <c r="AN84" s="725"/>
      <c r="AO84" s="725"/>
      <c r="AP84" s="725"/>
      <c r="AQ84" s="725"/>
      <c r="AR84" s="725"/>
      <c r="AS84" s="725"/>
      <c r="AT84" s="725"/>
      <c r="AU84" s="725"/>
      <c r="AV84" s="725"/>
      <c r="AW84" s="725"/>
      <c r="AX84" s="725"/>
      <c r="AY84" s="725"/>
      <c r="AZ84" s="725"/>
      <c r="BA84" s="725"/>
      <c r="BB84" s="164"/>
      <c r="BC84" s="205"/>
      <c r="BD84" s="742"/>
      <c r="BE84" s="742"/>
      <c r="BF84" s="742"/>
      <c r="BG84" s="742"/>
      <c r="BH84" s="742"/>
      <c r="BI84" s="742"/>
      <c r="BJ84" s="742"/>
      <c r="BK84" s="742"/>
      <c r="BL84" s="742"/>
      <c r="BM84" s="742"/>
      <c r="BN84" s="742"/>
      <c r="BO84" s="742"/>
      <c r="BP84" s="167"/>
    </row>
    <row r="85" spans="4:68" s="139" customFormat="1" ht="18.75" customHeight="1" x14ac:dyDescent="0.4">
      <c r="D85" s="696"/>
      <c r="F85" s="698"/>
      <c r="G85" s="698"/>
      <c r="H85" s="698"/>
      <c r="I85" s="698"/>
      <c r="J85" s="698"/>
      <c r="K85" s="698"/>
      <c r="M85" s="201"/>
      <c r="N85" s="744" t="str">
        <f>IF(履歴入力!V37="","",履歴入力!V37)</f>
        <v/>
      </c>
      <c r="O85" s="744"/>
      <c r="P85" s="744"/>
      <c r="Q85" s="744"/>
      <c r="R85" s="744"/>
      <c r="S85" s="744"/>
      <c r="T85" s="744"/>
      <c r="U85" s="744"/>
      <c r="V85" s="744"/>
      <c r="W85" s="744"/>
      <c r="X85" s="744"/>
      <c r="Y85" s="744"/>
      <c r="Z85" s="744"/>
      <c r="AA85" s="202"/>
      <c r="AB85" s="203"/>
      <c r="AC85" s="723" t="str">
        <f>IF(履歴入力!H37="","",履歴入力!H37)</f>
        <v/>
      </c>
      <c r="AD85" s="723"/>
      <c r="AE85" s="723"/>
      <c r="AF85" s="723"/>
      <c r="AG85" s="723"/>
      <c r="AH85" s="723"/>
      <c r="AI85" s="723"/>
      <c r="AJ85" s="723"/>
      <c r="AK85" s="723"/>
      <c r="AL85" s="723"/>
      <c r="AM85" s="723"/>
      <c r="AN85" s="723"/>
      <c r="AO85" s="723"/>
      <c r="AP85" s="723"/>
      <c r="AQ85" s="723"/>
      <c r="AR85" s="723"/>
      <c r="AS85" s="723"/>
      <c r="AT85" s="723"/>
      <c r="AU85" s="723"/>
      <c r="AV85" s="723"/>
      <c r="AW85" s="723"/>
      <c r="AX85" s="723"/>
      <c r="AY85" s="723"/>
      <c r="AZ85" s="723"/>
      <c r="BA85" s="723"/>
      <c r="BB85" s="176"/>
      <c r="BC85" s="203"/>
      <c r="BD85" s="746" t="str">
        <f>IF(履歴入力!Y37="","",履歴入力!Y37)</f>
        <v/>
      </c>
      <c r="BE85" s="746"/>
      <c r="BF85" s="746"/>
      <c r="BG85" s="746"/>
      <c r="BH85" s="746"/>
      <c r="BI85" s="746"/>
      <c r="BJ85" s="746"/>
      <c r="BK85" s="746"/>
      <c r="BL85" s="746"/>
      <c r="BM85" s="746"/>
      <c r="BN85" s="746"/>
      <c r="BO85" s="746"/>
      <c r="BP85" s="172"/>
    </row>
    <row r="86" spans="4:68" s="139" customFormat="1" ht="18.75" customHeight="1" x14ac:dyDescent="0.4">
      <c r="D86" s="696"/>
      <c r="F86" s="698"/>
      <c r="G86" s="698"/>
      <c r="H86" s="698"/>
      <c r="I86" s="698"/>
      <c r="J86" s="698"/>
      <c r="K86" s="698"/>
      <c r="M86" s="201"/>
      <c r="N86" s="744" t="str">
        <f>IF(履歴入力!W37="","",履歴入力!W37)</f>
        <v/>
      </c>
      <c r="O86" s="744"/>
      <c r="P86" s="744"/>
      <c r="Q86" s="744"/>
      <c r="R86" s="744"/>
      <c r="S86" s="744"/>
      <c r="T86" s="744"/>
      <c r="U86" s="744"/>
      <c r="V86" s="744"/>
      <c r="W86" s="744"/>
      <c r="X86" s="744"/>
      <c r="Y86" s="744"/>
      <c r="Z86" s="744"/>
      <c r="AA86" s="202"/>
      <c r="AB86" s="205"/>
      <c r="AC86" s="725" t="str">
        <f>IF(履歴入力!H38="","",履歴入力!H38)</f>
        <v/>
      </c>
      <c r="AD86" s="725"/>
      <c r="AE86" s="725"/>
      <c r="AF86" s="725"/>
      <c r="AG86" s="725"/>
      <c r="AH86" s="725"/>
      <c r="AI86" s="725"/>
      <c r="AJ86" s="725"/>
      <c r="AK86" s="725"/>
      <c r="AL86" s="725"/>
      <c r="AM86" s="725"/>
      <c r="AN86" s="725"/>
      <c r="AO86" s="725"/>
      <c r="AP86" s="725"/>
      <c r="AQ86" s="725"/>
      <c r="AR86" s="725"/>
      <c r="AS86" s="725"/>
      <c r="AT86" s="725"/>
      <c r="AU86" s="725"/>
      <c r="AV86" s="725"/>
      <c r="AW86" s="725"/>
      <c r="AX86" s="725"/>
      <c r="AY86" s="725"/>
      <c r="AZ86" s="725"/>
      <c r="BA86" s="725"/>
      <c r="BB86" s="164"/>
      <c r="BC86" s="205"/>
      <c r="BD86" s="742"/>
      <c r="BE86" s="742"/>
      <c r="BF86" s="742"/>
      <c r="BG86" s="742"/>
      <c r="BH86" s="742"/>
      <c r="BI86" s="742"/>
      <c r="BJ86" s="742"/>
      <c r="BK86" s="742"/>
      <c r="BL86" s="742"/>
      <c r="BM86" s="742"/>
      <c r="BN86" s="742"/>
      <c r="BO86" s="742"/>
      <c r="BP86" s="167"/>
    </row>
    <row r="87" spans="4:68" s="139" customFormat="1" ht="18.75" customHeight="1" x14ac:dyDescent="0.4">
      <c r="D87" s="696"/>
      <c r="F87" s="698"/>
      <c r="G87" s="698"/>
      <c r="H87" s="698"/>
      <c r="I87" s="698"/>
      <c r="J87" s="698"/>
      <c r="K87" s="698"/>
      <c r="M87" s="201"/>
      <c r="N87" s="744" t="str">
        <f>IF(履歴入力!V39="","",履歴入力!V39)</f>
        <v/>
      </c>
      <c r="O87" s="744"/>
      <c r="P87" s="744"/>
      <c r="Q87" s="744"/>
      <c r="R87" s="744"/>
      <c r="S87" s="744"/>
      <c r="T87" s="744"/>
      <c r="U87" s="744"/>
      <c r="V87" s="744"/>
      <c r="W87" s="744"/>
      <c r="X87" s="744"/>
      <c r="Y87" s="744"/>
      <c r="Z87" s="744"/>
      <c r="AA87" s="202"/>
      <c r="AB87" s="203"/>
      <c r="AC87" s="723" t="str">
        <f>IF(履歴入力!H39="","",履歴入力!H39)</f>
        <v/>
      </c>
      <c r="AD87" s="723"/>
      <c r="AE87" s="723"/>
      <c r="AF87" s="723"/>
      <c r="AG87" s="723"/>
      <c r="AH87" s="723"/>
      <c r="AI87" s="723"/>
      <c r="AJ87" s="723"/>
      <c r="AK87" s="723"/>
      <c r="AL87" s="723"/>
      <c r="AM87" s="723"/>
      <c r="AN87" s="723"/>
      <c r="AO87" s="723"/>
      <c r="AP87" s="723"/>
      <c r="AQ87" s="723"/>
      <c r="AR87" s="723"/>
      <c r="AS87" s="723"/>
      <c r="AT87" s="723"/>
      <c r="AU87" s="723"/>
      <c r="AV87" s="723"/>
      <c r="AW87" s="723"/>
      <c r="AX87" s="723"/>
      <c r="AY87" s="723"/>
      <c r="AZ87" s="723"/>
      <c r="BA87" s="723"/>
      <c r="BB87" s="176"/>
      <c r="BC87" s="203"/>
      <c r="BD87" s="746" t="str">
        <f>IF(履歴入力!Y39="","",履歴入力!Y39)</f>
        <v/>
      </c>
      <c r="BE87" s="746"/>
      <c r="BF87" s="746"/>
      <c r="BG87" s="746"/>
      <c r="BH87" s="746"/>
      <c r="BI87" s="746"/>
      <c r="BJ87" s="746"/>
      <c r="BK87" s="746"/>
      <c r="BL87" s="746"/>
      <c r="BM87" s="746"/>
      <c r="BN87" s="746"/>
      <c r="BO87" s="746"/>
      <c r="BP87" s="172"/>
    </row>
    <row r="88" spans="4:68" s="139" customFormat="1" ht="18.75" customHeight="1" x14ac:dyDescent="0.4">
      <c r="D88" s="696"/>
      <c r="F88" s="698"/>
      <c r="G88" s="698"/>
      <c r="H88" s="698"/>
      <c r="I88" s="698"/>
      <c r="J88" s="698"/>
      <c r="K88" s="698"/>
      <c r="M88" s="201"/>
      <c r="N88" s="744" t="str">
        <f>IF(履歴入力!W39="","",履歴入力!W39)</f>
        <v/>
      </c>
      <c r="O88" s="744"/>
      <c r="P88" s="744"/>
      <c r="Q88" s="744"/>
      <c r="R88" s="744"/>
      <c r="S88" s="744"/>
      <c r="T88" s="744"/>
      <c r="U88" s="744"/>
      <c r="V88" s="744"/>
      <c r="W88" s="744"/>
      <c r="X88" s="744"/>
      <c r="Y88" s="744"/>
      <c r="Z88" s="744"/>
      <c r="AA88" s="202"/>
      <c r="AB88" s="205"/>
      <c r="AC88" s="725" t="str">
        <f>IF(履歴入力!H40="","",履歴入力!H40)</f>
        <v/>
      </c>
      <c r="AD88" s="725"/>
      <c r="AE88" s="725"/>
      <c r="AF88" s="725"/>
      <c r="AG88" s="725"/>
      <c r="AH88" s="725"/>
      <c r="AI88" s="725"/>
      <c r="AJ88" s="725"/>
      <c r="AK88" s="725"/>
      <c r="AL88" s="725"/>
      <c r="AM88" s="725"/>
      <c r="AN88" s="725"/>
      <c r="AO88" s="725"/>
      <c r="AP88" s="725"/>
      <c r="AQ88" s="725"/>
      <c r="AR88" s="725"/>
      <c r="AS88" s="725"/>
      <c r="AT88" s="725"/>
      <c r="AU88" s="725"/>
      <c r="AV88" s="725"/>
      <c r="AW88" s="725"/>
      <c r="AX88" s="725"/>
      <c r="AY88" s="725"/>
      <c r="AZ88" s="725"/>
      <c r="BA88" s="725"/>
      <c r="BB88" s="164"/>
      <c r="BC88" s="205"/>
      <c r="BD88" s="742"/>
      <c r="BE88" s="742"/>
      <c r="BF88" s="742"/>
      <c r="BG88" s="742"/>
      <c r="BH88" s="742"/>
      <c r="BI88" s="742"/>
      <c r="BJ88" s="742"/>
      <c r="BK88" s="742"/>
      <c r="BL88" s="742"/>
      <c r="BM88" s="742"/>
      <c r="BN88" s="742"/>
      <c r="BO88" s="742"/>
      <c r="BP88" s="167"/>
    </row>
    <row r="89" spans="4:68" s="139" customFormat="1" ht="18.75" customHeight="1" x14ac:dyDescent="0.4">
      <c r="D89" s="696"/>
      <c r="F89" s="698"/>
      <c r="G89" s="698"/>
      <c r="H89" s="698"/>
      <c r="I89" s="698"/>
      <c r="J89" s="698"/>
      <c r="K89" s="698"/>
      <c r="M89" s="201"/>
      <c r="N89" s="744" t="str">
        <f>IF(履歴入力!V41="","",履歴入力!V41)</f>
        <v/>
      </c>
      <c r="O89" s="744"/>
      <c r="P89" s="744"/>
      <c r="Q89" s="744"/>
      <c r="R89" s="744"/>
      <c r="S89" s="744"/>
      <c r="T89" s="744"/>
      <c r="U89" s="744"/>
      <c r="V89" s="744"/>
      <c r="W89" s="744"/>
      <c r="X89" s="744"/>
      <c r="Y89" s="744"/>
      <c r="Z89" s="744"/>
      <c r="AA89" s="202"/>
      <c r="AB89" s="203"/>
      <c r="AC89" s="723" t="str">
        <f>IF(履歴入力!H41="","",履歴入力!H41)</f>
        <v/>
      </c>
      <c r="AD89" s="723"/>
      <c r="AE89" s="723"/>
      <c r="AF89" s="723"/>
      <c r="AG89" s="723"/>
      <c r="AH89" s="723"/>
      <c r="AI89" s="723"/>
      <c r="AJ89" s="723"/>
      <c r="AK89" s="723"/>
      <c r="AL89" s="723"/>
      <c r="AM89" s="723"/>
      <c r="AN89" s="723"/>
      <c r="AO89" s="723"/>
      <c r="AP89" s="723"/>
      <c r="AQ89" s="723"/>
      <c r="AR89" s="723"/>
      <c r="AS89" s="723"/>
      <c r="AT89" s="723"/>
      <c r="AU89" s="723"/>
      <c r="AV89" s="723"/>
      <c r="AW89" s="723"/>
      <c r="AX89" s="723"/>
      <c r="AY89" s="723"/>
      <c r="AZ89" s="723"/>
      <c r="BA89" s="723"/>
      <c r="BB89" s="176"/>
      <c r="BC89" s="203"/>
      <c r="BD89" s="746" t="str">
        <f>IF(履歴入力!Y41="","",履歴入力!Y41)</f>
        <v/>
      </c>
      <c r="BE89" s="746"/>
      <c r="BF89" s="746"/>
      <c r="BG89" s="746"/>
      <c r="BH89" s="746"/>
      <c r="BI89" s="746"/>
      <c r="BJ89" s="746"/>
      <c r="BK89" s="746"/>
      <c r="BL89" s="746"/>
      <c r="BM89" s="746"/>
      <c r="BN89" s="746"/>
      <c r="BO89" s="746"/>
      <c r="BP89" s="172"/>
    </row>
    <row r="90" spans="4:68" s="139" customFormat="1" ht="18.75" customHeight="1" x14ac:dyDescent="0.4">
      <c r="D90" s="696"/>
      <c r="F90" s="698"/>
      <c r="G90" s="698"/>
      <c r="H90" s="698"/>
      <c r="I90" s="698"/>
      <c r="J90" s="698"/>
      <c r="K90" s="698"/>
      <c r="M90" s="201"/>
      <c r="N90" s="744" t="str">
        <f>IF(履歴入力!W41="","",履歴入力!W41)</f>
        <v/>
      </c>
      <c r="O90" s="744"/>
      <c r="P90" s="744"/>
      <c r="Q90" s="744"/>
      <c r="R90" s="744"/>
      <c r="S90" s="744"/>
      <c r="T90" s="744"/>
      <c r="U90" s="744"/>
      <c r="V90" s="744"/>
      <c r="W90" s="744"/>
      <c r="X90" s="744"/>
      <c r="Y90" s="744"/>
      <c r="Z90" s="744"/>
      <c r="AA90" s="202"/>
      <c r="AB90" s="205"/>
      <c r="AC90" s="725" t="str">
        <f>IF(履歴入力!H42="","",履歴入力!H42)</f>
        <v/>
      </c>
      <c r="AD90" s="725"/>
      <c r="AE90" s="725"/>
      <c r="AF90" s="725"/>
      <c r="AG90" s="725"/>
      <c r="AH90" s="725"/>
      <c r="AI90" s="725"/>
      <c r="AJ90" s="725"/>
      <c r="AK90" s="725"/>
      <c r="AL90" s="725"/>
      <c r="AM90" s="725"/>
      <c r="AN90" s="725"/>
      <c r="AO90" s="725"/>
      <c r="AP90" s="725"/>
      <c r="AQ90" s="725"/>
      <c r="AR90" s="725"/>
      <c r="AS90" s="725"/>
      <c r="AT90" s="725"/>
      <c r="AU90" s="725"/>
      <c r="AV90" s="725"/>
      <c r="AW90" s="725"/>
      <c r="AX90" s="725"/>
      <c r="AY90" s="725"/>
      <c r="AZ90" s="725"/>
      <c r="BA90" s="725"/>
      <c r="BB90" s="164"/>
      <c r="BC90" s="205"/>
      <c r="BD90" s="742"/>
      <c r="BE90" s="742"/>
      <c r="BF90" s="742"/>
      <c r="BG90" s="742"/>
      <c r="BH90" s="742"/>
      <c r="BI90" s="742"/>
      <c r="BJ90" s="742"/>
      <c r="BK90" s="742"/>
      <c r="BL90" s="742"/>
      <c r="BM90" s="742"/>
      <c r="BN90" s="742"/>
      <c r="BO90" s="742"/>
      <c r="BP90" s="167"/>
    </row>
    <row r="91" spans="4:68" s="139" customFormat="1" ht="18.75" customHeight="1" x14ac:dyDescent="0.4">
      <c r="D91" s="696"/>
      <c r="F91" s="698"/>
      <c r="G91" s="698"/>
      <c r="H91" s="698"/>
      <c r="I91" s="698"/>
      <c r="J91" s="698"/>
      <c r="K91" s="698"/>
      <c r="M91" s="201"/>
      <c r="N91" s="744" t="str">
        <f>IF(履歴入力!V47="","",履歴入力!V47)</f>
        <v/>
      </c>
      <c r="O91" s="744"/>
      <c r="P91" s="744"/>
      <c r="Q91" s="744"/>
      <c r="R91" s="744"/>
      <c r="S91" s="744"/>
      <c r="T91" s="744"/>
      <c r="U91" s="744"/>
      <c r="V91" s="744"/>
      <c r="W91" s="744"/>
      <c r="X91" s="744"/>
      <c r="Y91" s="744"/>
      <c r="Z91" s="744"/>
      <c r="AA91" s="202"/>
      <c r="AB91" s="203"/>
      <c r="AC91" s="723" t="str">
        <f>IF(履歴入力!H47="","",履歴入力!H47)</f>
        <v/>
      </c>
      <c r="AD91" s="723"/>
      <c r="AE91" s="723"/>
      <c r="AF91" s="723"/>
      <c r="AG91" s="723"/>
      <c r="AH91" s="723"/>
      <c r="AI91" s="723"/>
      <c r="AJ91" s="723"/>
      <c r="AK91" s="723"/>
      <c r="AL91" s="723"/>
      <c r="AM91" s="723"/>
      <c r="AN91" s="723"/>
      <c r="AO91" s="723"/>
      <c r="AP91" s="723"/>
      <c r="AQ91" s="723"/>
      <c r="AR91" s="723"/>
      <c r="AS91" s="723"/>
      <c r="AT91" s="723"/>
      <c r="AU91" s="723"/>
      <c r="AV91" s="723"/>
      <c r="AW91" s="723"/>
      <c r="AX91" s="723"/>
      <c r="AY91" s="723"/>
      <c r="AZ91" s="723"/>
      <c r="BA91" s="723"/>
      <c r="BB91" s="176"/>
      <c r="BC91" s="203"/>
      <c r="BD91" s="746" t="str">
        <f>IF(履歴入力!Y47="","",履歴入力!Y47)</f>
        <v/>
      </c>
      <c r="BE91" s="746"/>
      <c r="BF91" s="746"/>
      <c r="BG91" s="746"/>
      <c r="BH91" s="746"/>
      <c r="BI91" s="746"/>
      <c r="BJ91" s="746"/>
      <c r="BK91" s="746"/>
      <c r="BL91" s="746"/>
      <c r="BM91" s="746"/>
      <c r="BN91" s="746"/>
      <c r="BO91" s="746"/>
      <c r="BP91" s="172"/>
    </row>
    <row r="92" spans="4:68" s="139" customFormat="1" ht="18.75" customHeight="1" x14ac:dyDescent="0.4">
      <c r="D92" s="710"/>
      <c r="E92" s="163"/>
      <c r="F92" s="699"/>
      <c r="G92" s="699"/>
      <c r="H92" s="699"/>
      <c r="I92" s="699"/>
      <c r="J92" s="699"/>
      <c r="K92" s="699"/>
      <c r="L92" s="163"/>
      <c r="M92" s="201"/>
      <c r="N92" s="744" t="str">
        <f>IF(履歴入力!W47="","",履歴入力!W47)</f>
        <v/>
      </c>
      <c r="O92" s="744"/>
      <c r="P92" s="744"/>
      <c r="Q92" s="744"/>
      <c r="R92" s="744"/>
      <c r="S92" s="744"/>
      <c r="T92" s="744"/>
      <c r="U92" s="744"/>
      <c r="V92" s="744"/>
      <c r="W92" s="744"/>
      <c r="X92" s="744"/>
      <c r="Y92" s="744"/>
      <c r="Z92" s="744"/>
      <c r="AA92" s="202"/>
      <c r="AB92" s="205"/>
      <c r="AC92" s="725" t="str">
        <f>IF(履歴入力!H48="","",履歴入力!H48)</f>
        <v/>
      </c>
      <c r="AD92" s="725"/>
      <c r="AE92" s="725"/>
      <c r="AF92" s="725"/>
      <c r="AG92" s="725"/>
      <c r="AH92" s="725"/>
      <c r="AI92" s="725"/>
      <c r="AJ92" s="725"/>
      <c r="AK92" s="725"/>
      <c r="AL92" s="725"/>
      <c r="AM92" s="725"/>
      <c r="AN92" s="725"/>
      <c r="AO92" s="725"/>
      <c r="AP92" s="725"/>
      <c r="AQ92" s="725"/>
      <c r="AR92" s="725"/>
      <c r="AS92" s="725"/>
      <c r="AT92" s="725"/>
      <c r="AU92" s="725"/>
      <c r="AV92" s="725"/>
      <c r="AW92" s="725"/>
      <c r="AX92" s="725"/>
      <c r="AY92" s="725"/>
      <c r="AZ92" s="725"/>
      <c r="BA92" s="725"/>
      <c r="BB92" s="164"/>
      <c r="BC92" s="205"/>
      <c r="BD92" s="742"/>
      <c r="BE92" s="742"/>
      <c r="BF92" s="742"/>
      <c r="BG92" s="742"/>
      <c r="BH92" s="742"/>
      <c r="BI92" s="742"/>
      <c r="BJ92" s="742"/>
      <c r="BK92" s="742"/>
      <c r="BL92" s="742"/>
      <c r="BM92" s="742"/>
      <c r="BN92" s="742"/>
      <c r="BO92" s="742"/>
      <c r="BP92" s="167"/>
    </row>
    <row r="93" spans="4:68" s="139" customFormat="1" ht="15" customHeight="1" x14ac:dyDescent="0.4">
      <c r="D93" s="695">
        <v>10</v>
      </c>
      <c r="E93" s="712"/>
      <c r="F93" s="183"/>
      <c r="G93" s="171"/>
      <c r="H93" s="746" t="s">
        <v>127</v>
      </c>
      <c r="I93" s="746"/>
      <c r="J93" s="746"/>
      <c r="K93" s="746"/>
      <c r="L93" s="746"/>
      <c r="M93" s="746"/>
      <c r="N93" s="746"/>
      <c r="O93" s="746"/>
      <c r="P93" s="746"/>
      <c r="Q93" s="746"/>
      <c r="R93" s="746"/>
      <c r="S93" s="746"/>
      <c r="T93" s="746"/>
      <c r="U93" s="746"/>
      <c r="V93" s="746"/>
      <c r="W93" s="746"/>
      <c r="X93" s="746"/>
      <c r="Y93" s="746"/>
      <c r="Z93" s="746"/>
      <c r="AA93" s="746"/>
      <c r="AB93" s="746"/>
      <c r="AC93" s="746"/>
      <c r="AD93" s="746"/>
      <c r="AE93" s="746"/>
      <c r="AF93" s="746"/>
      <c r="AG93" s="746"/>
      <c r="AH93" s="746"/>
      <c r="AI93" s="746"/>
      <c r="AJ93" s="746"/>
      <c r="AK93" s="746"/>
      <c r="AL93" s="746"/>
      <c r="AM93" s="746"/>
      <c r="AN93" s="746"/>
      <c r="AO93" s="176"/>
      <c r="AP93" s="171"/>
      <c r="AQ93" s="720" t="str">
        <f>IF(データ入力!B48,"満たしている","")</f>
        <v/>
      </c>
      <c r="AR93" s="720"/>
      <c r="AS93" s="720"/>
      <c r="AT93" s="720"/>
      <c r="AU93" s="720"/>
      <c r="AV93" s="720"/>
      <c r="AW93" s="720"/>
      <c r="AX93" s="720"/>
      <c r="AY93" s="720"/>
      <c r="AZ93" s="720"/>
      <c r="BA93" s="720"/>
      <c r="BB93" s="720"/>
      <c r="BC93" s="720"/>
      <c r="BD93" s="720"/>
      <c r="BE93" s="720"/>
      <c r="BF93" s="720"/>
      <c r="BG93" s="720"/>
      <c r="BH93" s="720"/>
      <c r="BI93" s="720"/>
      <c r="BJ93" s="720"/>
      <c r="BK93" s="720"/>
      <c r="BL93" s="720"/>
      <c r="BM93" s="720"/>
      <c r="BN93" s="720"/>
      <c r="BO93" s="720"/>
      <c r="BP93" s="172"/>
    </row>
    <row r="94" spans="4:68" s="139" customFormat="1" ht="15" customHeight="1" x14ac:dyDescent="0.4">
      <c r="D94" s="710"/>
      <c r="E94" s="679"/>
      <c r="F94" s="166"/>
      <c r="G94" s="163"/>
      <c r="H94" s="742"/>
      <c r="I94" s="742"/>
      <c r="J94" s="742"/>
      <c r="K94" s="742"/>
      <c r="L94" s="742"/>
      <c r="M94" s="742"/>
      <c r="N94" s="742"/>
      <c r="O94" s="742"/>
      <c r="P94" s="742"/>
      <c r="Q94" s="742"/>
      <c r="R94" s="742"/>
      <c r="S94" s="742"/>
      <c r="T94" s="742"/>
      <c r="U94" s="742"/>
      <c r="V94" s="742"/>
      <c r="W94" s="742"/>
      <c r="X94" s="742"/>
      <c r="Y94" s="742"/>
      <c r="Z94" s="742"/>
      <c r="AA94" s="742"/>
      <c r="AB94" s="742"/>
      <c r="AC94" s="742"/>
      <c r="AD94" s="742"/>
      <c r="AE94" s="742"/>
      <c r="AF94" s="742"/>
      <c r="AG94" s="742"/>
      <c r="AH94" s="742"/>
      <c r="AI94" s="742"/>
      <c r="AJ94" s="742"/>
      <c r="AK94" s="742"/>
      <c r="AL94" s="742"/>
      <c r="AM94" s="742"/>
      <c r="AN94" s="742"/>
      <c r="AO94" s="164"/>
      <c r="AP94" s="163"/>
      <c r="AQ94" s="722"/>
      <c r="AR94" s="722"/>
      <c r="AS94" s="722"/>
      <c r="AT94" s="722"/>
      <c r="AU94" s="722"/>
      <c r="AV94" s="722"/>
      <c r="AW94" s="722"/>
      <c r="AX94" s="722"/>
      <c r="AY94" s="722"/>
      <c r="AZ94" s="722"/>
      <c r="BA94" s="722"/>
      <c r="BB94" s="722"/>
      <c r="BC94" s="722"/>
      <c r="BD94" s="722"/>
      <c r="BE94" s="722"/>
      <c r="BF94" s="722"/>
      <c r="BG94" s="722"/>
      <c r="BH94" s="722"/>
      <c r="BI94" s="722"/>
      <c r="BJ94" s="722"/>
      <c r="BK94" s="722"/>
      <c r="BL94" s="722"/>
      <c r="BM94" s="722"/>
      <c r="BN94" s="722"/>
      <c r="BO94" s="722"/>
      <c r="BP94" s="167"/>
    </row>
    <row r="95" spans="4:68" s="139" customFormat="1" ht="15" customHeight="1" x14ac:dyDescent="0.4">
      <c r="D95" s="695">
        <v>11</v>
      </c>
      <c r="E95" s="712"/>
      <c r="F95" s="183"/>
      <c r="G95" s="171"/>
      <c r="H95" s="746" t="s">
        <v>128</v>
      </c>
      <c r="I95" s="746"/>
      <c r="J95" s="746"/>
      <c r="K95" s="746"/>
      <c r="L95" s="746"/>
      <c r="M95" s="746"/>
      <c r="N95" s="746"/>
      <c r="O95" s="746"/>
      <c r="P95" s="746"/>
      <c r="Q95" s="746"/>
      <c r="R95" s="746"/>
      <c r="S95" s="746"/>
      <c r="T95" s="746"/>
      <c r="U95" s="746"/>
      <c r="V95" s="746"/>
      <c r="W95" s="746"/>
      <c r="X95" s="746"/>
      <c r="Y95" s="746"/>
      <c r="Z95" s="746"/>
      <c r="AA95" s="746"/>
      <c r="AB95" s="746"/>
      <c r="AC95" s="746"/>
      <c r="AD95" s="746"/>
      <c r="AE95" s="746"/>
      <c r="AF95" s="746"/>
      <c r="AG95" s="746"/>
      <c r="AH95" s="746"/>
      <c r="AI95" s="746"/>
      <c r="AJ95" s="746"/>
      <c r="AK95" s="746"/>
      <c r="AL95" s="746"/>
      <c r="AM95" s="746"/>
      <c r="AN95" s="746"/>
      <c r="AO95" s="176"/>
      <c r="AP95" s="171"/>
      <c r="AQ95" s="720" t="str">
        <f>IF(データ入力!B49,"該当しない","")</f>
        <v/>
      </c>
      <c r="AR95" s="720"/>
      <c r="AS95" s="720"/>
      <c r="AT95" s="720"/>
      <c r="AU95" s="720"/>
      <c r="AV95" s="720"/>
      <c r="AW95" s="720"/>
      <c r="AX95" s="720"/>
      <c r="AY95" s="720"/>
      <c r="AZ95" s="720"/>
      <c r="BA95" s="720"/>
      <c r="BB95" s="720"/>
      <c r="BC95" s="720"/>
      <c r="BD95" s="720"/>
      <c r="BE95" s="720"/>
      <c r="BF95" s="720"/>
      <c r="BG95" s="720"/>
      <c r="BH95" s="720"/>
      <c r="BI95" s="720"/>
      <c r="BJ95" s="720"/>
      <c r="BK95" s="720"/>
      <c r="BL95" s="720"/>
      <c r="BM95" s="720"/>
      <c r="BN95" s="720"/>
      <c r="BO95" s="720"/>
      <c r="BP95" s="172"/>
    </row>
    <row r="96" spans="4:68" s="139" customFormat="1" ht="15" customHeight="1" x14ac:dyDescent="0.4">
      <c r="D96" s="710"/>
      <c r="E96" s="679"/>
      <c r="F96" s="166"/>
      <c r="G96" s="163"/>
      <c r="H96" s="742"/>
      <c r="I96" s="742"/>
      <c r="J96" s="742"/>
      <c r="K96" s="742"/>
      <c r="L96" s="742"/>
      <c r="M96" s="742"/>
      <c r="N96" s="742"/>
      <c r="O96" s="742"/>
      <c r="P96" s="742"/>
      <c r="Q96" s="742"/>
      <c r="R96" s="742"/>
      <c r="S96" s="742"/>
      <c r="T96" s="742"/>
      <c r="U96" s="742"/>
      <c r="V96" s="742"/>
      <c r="W96" s="742"/>
      <c r="X96" s="742"/>
      <c r="Y96" s="742"/>
      <c r="Z96" s="742"/>
      <c r="AA96" s="742"/>
      <c r="AB96" s="742"/>
      <c r="AC96" s="742"/>
      <c r="AD96" s="742"/>
      <c r="AE96" s="742"/>
      <c r="AF96" s="742"/>
      <c r="AG96" s="742"/>
      <c r="AH96" s="742"/>
      <c r="AI96" s="742"/>
      <c r="AJ96" s="742"/>
      <c r="AK96" s="742"/>
      <c r="AL96" s="742"/>
      <c r="AM96" s="742"/>
      <c r="AN96" s="742"/>
      <c r="AO96" s="164"/>
      <c r="AP96" s="163"/>
      <c r="AQ96" s="722"/>
      <c r="AR96" s="722"/>
      <c r="AS96" s="722"/>
      <c r="AT96" s="722"/>
      <c r="AU96" s="722"/>
      <c r="AV96" s="722"/>
      <c r="AW96" s="722"/>
      <c r="AX96" s="722"/>
      <c r="AY96" s="722"/>
      <c r="AZ96" s="722"/>
      <c r="BA96" s="722"/>
      <c r="BB96" s="722"/>
      <c r="BC96" s="722"/>
      <c r="BD96" s="722"/>
      <c r="BE96" s="722"/>
      <c r="BF96" s="722"/>
      <c r="BG96" s="722"/>
      <c r="BH96" s="722"/>
      <c r="BI96" s="722"/>
      <c r="BJ96" s="722"/>
      <c r="BK96" s="722"/>
      <c r="BL96" s="722"/>
      <c r="BM96" s="722"/>
      <c r="BN96" s="722"/>
      <c r="BO96" s="722"/>
      <c r="BP96" s="167"/>
    </row>
    <row r="97" spans="1:71" s="139" customFormat="1" ht="15" customHeight="1" x14ac:dyDescent="0.4">
      <c r="D97" s="695">
        <v>12</v>
      </c>
      <c r="E97" s="712"/>
      <c r="F97" s="183"/>
      <c r="G97" s="171"/>
      <c r="H97" s="746" t="s">
        <v>129</v>
      </c>
      <c r="I97" s="746"/>
      <c r="J97" s="746"/>
      <c r="K97" s="746"/>
      <c r="L97" s="746"/>
      <c r="M97" s="746"/>
      <c r="N97" s="746"/>
      <c r="O97" s="746"/>
      <c r="P97" s="746"/>
      <c r="Q97" s="746"/>
      <c r="R97" s="746"/>
      <c r="S97" s="746"/>
      <c r="T97" s="746"/>
      <c r="U97" s="746"/>
      <c r="V97" s="746"/>
      <c r="W97" s="746"/>
      <c r="X97" s="746"/>
      <c r="Y97" s="746"/>
      <c r="Z97" s="746"/>
      <c r="AA97" s="746"/>
      <c r="AB97" s="746"/>
      <c r="AC97" s="746"/>
      <c r="AD97" s="746"/>
      <c r="AE97" s="746"/>
      <c r="AF97" s="746"/>
      <c r="AG97" s="746"/>
      <c r="AH97" s="746"/>
      <c r="AI97" s="746"/>
      <c r="AJ97" s="746"/>
      <c r="AK97" s="746"/>
      <c r="AL97" s="746"/>
      <c r="AM97" s="746"/>
      <c r="AN97" s="746"/>
      <c r="AO97" s="176"/>
      <c r="AP97" s="171"/>
      <c r="AQ97" s="720" t="str">
        <f>IF(データ入力!B50,"抵触していない","")</f>
        <v/>
      </c>
      <c r="AR97" s="720"/>
      <c r="AS97" s="720"/>
      <c r="AT97" s="720"/>
      <c r="AU97" s="720"/>
      <c r="AV97" s="720"/>
      <c r="AW97" s="720"/>
      <c r="AX97" s="720"/>
      <c r="AY97" s="720"/>
      <c r="AZ97" s="720"/>
      <c r="BA97" s="720"/>
      <c r="BB97" s="720"/>
      <c r="BC97" s="720"/>
      <c r="BD97" s="720"/>
      <c r="BE97" s="720"/>
      <c r="BF97" s="720"/>
      <c r="BG97" s="720"/>
      <c r="BH97" s="720"/>
      <c r="BI97" s="720"/>
      <c r="BJ97" s="720"/>
      <c r="BK97" s="720"/>
      <c r="BL97" s="720"/>
      <c r="BM97" s="720"/>
      <c r="BN97" s="720"/>
      <c r="BO97" s="720"/>
      <c r="BP97" s="172"/>
    </row>
    <row r="98" spans="1:71" s="139" customFormat="1" ht="15" customHeight="1" x14ac:dyDescent="0.4">
      <c r="D98" s="710"/>
      <c r="E98" s="679"/>
      <c r="F98" s="166"/>
      <c r="G98" s="163"/>
      <c r="H98" s="742"/>
      <c r="I98" s="742"/>
      <c r="J98" s="742"/>
      <c r="K98" s="742"/>
      <c r="L98" s="742"/>
      <c r="M98" s="742"/>
      <c r="N98" s="742"/>
      <c r="O98" s="742"/>
      <c r="P98" s="742"/>
      <c r="Q98" s="742"/>
      <c r="R98" s="742"/>
      <c r="S98" s="742"/>
      <c r="T98" s="742"/>
      <c r="U98" s="742"/>
      <c r="V98" s="742"/>
      <c r="W98" s="742"/>
      <c r="X98" s="742"/>
      <c r="Y98" s="742"/>
      <c r="Z98" s="742"/>
      <c r="AA98" s="742"/>
      <c r="AB98" s="742"/>
      <c r="AC98" s="742"/>
      <c r="AD98" s="742"/>
      <c r="AE98" s="742"/>
      <c r="AF98" s="742"/>
      <c r="AG98" s="742"/>
      <c r="AH98" s="742"/>
      <c r="AI98" s="742"/>
      <c r="AJ98" s="742"/>
      <c r="AK98" s="742"/>
      <c r="AL98" s="742"/>
      <c r="AM98" s="742"/>
      <c r="AN98" s="742"/>
      <c r="AO98" s="164"/>
      <c r="AP98" s="163"/>
      <c r="AQ98" s="722"/>
      <c r="AR98" s="722"/>
      <c r="AS98" s="722"/>
      <c r="AT98" s="722"/>
      <c r="AU98" s="722"/>
      <c r="AV98" s="722"/>
      <c r="AW98" s="722"/>
      <c r="AX98" s="722"/>
      <c r="AY98" s="722"/>
      <c r="AZ98" s="722"/>
      <c r="BA98" s="722"/>
      <c r="BB98" s="722"/>
      <c r="BC98" s="722"/>
      <c r="BD98" s="722"/>
      <c r="BE98" s="722"/>
      <c r="BF98" s="722"/>
      <c r="BG98" s="722"/>
      <c r="BH98" s="722"/>
      <c r="BI98" s="722"/>
      <c r="BJ98" s="722"/>
      <c r="BK98" s="722"/>
      <c r="BL98" s="722"/>
      <c r="BM98" s="722"/>
      <c r="BN98" s="722"/>
      <c r="BO98" s="722"/>
      <c r="BP98" s="167"/>
    </row>
    <row r="99" spans="1:71" s="139" customFormat="1" ht="15" customHeight="1" x14ac:dyDescent="0.4">
      <c r="D99" s="696">
        <v>13</v>
      </c>
      <c r="E99" s="642"/>
      <c r="F99" s="145"/>
      <c r="H99" s="746" t="s">
        <v>130</v>
      </c>
      <c r="I99" s="746"/>
      <c r="J99" s="746"/>
      <c r="K99" s="746"/>
      <c r="L99" s="746"/>
      <c r="M99" s="746"/>
      <c r="N99" s="746"/>
      <c r="O99" s="746"/>
      <c r="P99" s="746"/>
      <c r="Q99" s="746"/>
      <c r="R99" s="746"/>
      <c r="S99" s="746"/>
      <c r="T99" s="746"/>
      <c r="U99" s="746"/>
      <c r="V99" s="746"/>
      <c r="W99" s="746"/>
      <c r="X99" s="746"/>
      <c r="Y99" s="746"/>
      <c r="Z99" s="746"/>
      <c r="AA99" s="746"/>
      <c r="AB99" s="746"/>
      <c r="AC99" s="746"/>
      <c r="AD99" s="746"/>
      <c r="AE99" s="746"/>
      <c r="AF99" s="746"/>
      <c r="AG99" s="746"/>
      <c r="AH99" s="746"/>
      <c r="AI99" s="746"/>
      <c r="AJ99" s="746"/>
      <c r="AK99" s="746"/>
      <c r="AL99" s="746"/>
      <c r="AM99" s="746"/>
      <c r="AN99" s="746"/>
      <c r="AO99" s="176"/>
      <c r="AP99" s="171"/>
      <c r="AQ99" s="720" t="str">
        <f>IF(データ入力!B51,"抵触していない","")</f>
        <v/>
      </c>
      <c r="AR99" s="720"/>
      <c r="AS99" s="720"/>
      <c r="AT99" s="720"/>
      <c r="AU99" s="720"/>
      <c r="AV99" s="720"/>
      <c r="AW99" s="720"/>
      <c r="AX99" s="720"/>
      <c r="AY99" s="720"/>
      <c r="AZ99" s="720"/>
      <c r="BA99" s="720"/>
      <c r="BB99" s="720"/>
      <c r="BC99" s="720"/>
      <c r="BD99" s="720"/>
      <c r="BE99" s="720"/>
      <c r="BF99" s="720"/>
      <c r="BG99" s="720"/>
      <c r="BH99" s="720"/>
      <c r="BI99" s="720"/>
      <c r="BJ99" s="720"/>
      <c r="BK99" s="720"/>
      <c r="BL99" s="720"/>
      <c r="BM99" s="720"/>
      <c r="BN99" s="720"/>
      <c r="BO99" s="720"/>
      <c r="BP99" s="172"/>
    </row>
    <row r="100" spans="1:71" s="139" customFormat="1" ht="15" customHeight="1" x14ac:dyDescent="0.4">
      <c r="D100" s="716"/>
      <c r="E100" s="727"/>
      <c r="F100" s="198"/>
      <c r="G100" s="195"/>
      <c r="H100" s="748"/>
      <c r="I100" s="748"/>
      <c r="J100" s="748"/>
      <c r="K100" s="748"/>
      <c r="L100" s="748"/>
      <c r="M100" s="748"/>
      <c r="N100" s="748"/>
      <c r="O100" s="748"/>
      <c r="P100" s="748"/>
      <c r="Q100" s="748"/>
      <c r="R100" s="748"/>
      <c r="S100" s="748"/>
      <c r="T100" s="748"/>
      <c r="U100" s="748"/>
      <c r="V100" s="748"/>
      <c r="W100" s="748"/>
      <c r="X100" s="748"/>
      <c r="Y100" s="748"/>
      <c r="Z100" s="748"/>
      <c r="AA100" s="748"/>
      <c r="AB100" s="748"/>
      <c r="AC100" s="748"/>
      <c r="AD100" s="748"/>
      <c r="AE100" s="748"/>
      <c r="AF100" s="748"/>
      <c r="AG100" s="748"/>
      <c r="AH100" s="748"/>
      <c r="AI100" s="748"/>
      <c r="AJ100" s="748"/>
      <c r="AK100" s="748"/>
      <c r="AL100" s="748"/>
      <c r="AM100" s="748"/>
      <c r="AN100" s="748"/>
      <c r="AO100" s="196"/>
      <c r="AP100" s="195"/>
      <c r="AQ100" s="729"/>
      <c r="AR100" s="729"/>
      <c r="AS100" s="729"/>
      <c r="AT100" s="729"/>
      <c r="AU100" s="729"/>
      <c r="AV100" s="729"/>
      <c r="AW100" s="729"/>
      <c r="AX100" s="729"/>
      <c r="AY100" s="729"/>
      <c r="AZ100" s="729"/>
      <c r="BA100" s="729"/>
      <c r="BB100" s="729"/>
      <c r="BC100" s="729"/>
      <c r="BD100" s="729"/>
      <c r="BE100" s="729"/>
      <c r="BF100" s="729"/>
      <c r="BG100" s="729"/>
      <c r="BH100" s="729"/>
      <c r="BI100" s="729"/>
      <c r="BJ100" s="729"/>
      <c r="BK100" s="729"/>
      <c r="BL100" s="729"/>
      <c r="BM100" s="729"/>
      <c r="BN100" s="729"/>
      <c r="BO100" s="729"/>
      <c r="BP100" s="199"/>
    </row>
    <row r="101" spans="1:71" s="139" customFormat="1" ht="15" customHeight="1" x14ac:dyDescent="0.4"/>
    <row r="102" spans="1:71" s="139" customFormat="1" ht="15" customHeight="1" x14ac:dyDescent="0.4">
      <c r="BQ102" s="731" t="s">
        <v>126</v>
      </c>
      <c r="BR102" s="731"/>
      <c r="BS102" s="731"/>
    </row>
    <row r="103" spans="1:71" s="139" customFormat="1" ht="15" customHeight="1" x14ac:dyDescent="0.4">
      <c r="A103" s="136"/>
      <c r="B103" s="137" t="s">
        <v>172</v>
      </c>
      <c r="C103" s="137"/>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36"/>
      <c r="AP103" s="136"/>
      <c r="AQ103" s="136"/>
      <c r="AR103" s="136"/>
      <c r="AS103" s="136"/>
      <c r="AT103" s="136"/>
      <c r="AU103" s="136"/>
      <c r="AV103" s="136"/>
      <c r="AW103" s="136"/>
      <c r="AX103" s="136"/>
      <c r="AY103" s="136"/>
      <c r="AZ103" s="136"/>
      <c r="BA103" s="136"/>
      <c r="BB103" s="136"/>
      <c r="BC103" s="136"/>
      <c r="BD103" s="136"/>
      <c r="BE103" s="136"/>
      <c r="BF103" s="136"/>
      <c r="BG103" s="136"/>
      <c r="BH103" s="136"/>
      <c r="BI103" s="136"/>
      <c r="BJ103" s="136"/>
      <c r="BK103" s="136"/>
      <c r="BL103" s="136"/>
      <c r="BM103" s="136"/>
      <c r="BN103" s="136"/>
      <c r="BO103" s="136"/>
      <c r="BP103" s="136"/>
      <c r="BQ103" s="136"/>
      <c r="BR103" s="136"/>
      <c r="BS103" s="138" t="s">
        <v>62</v>
      </c>
    </row>
    <row r="104" spans="1:71" s="139" customFormat="1" ht="6.75" customHeight="1" x14ac:dyDescent="0.4"/>
    <row r="105" spans="1:71" s="139" customFormat="1" ht="15" customHeight="1" x14ac:dyDescent="0.4"/>
    <row r="106" spans="1:71" s="139" customFormat="1" ht="15" customHeight="1" x14ac:dyDescent="0.4"/>
    <row r="107" spans="1:71" s="139" customFormat="1" ht="15" customHeight="1" x14ac:dyDescent="0.4">
      <c r="A107" s="142"/>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c r="AB107" s="142"/>
      <c r="AC107" s="142"/>
      <c r="AD107" s="142"/>
      <c r="AE107" s="142"/>
      <c r="AF107" s="142"/>
      <c r="AG107" s="142"/>
      <c r="AH107" s="142"/>
      <c r="AI107" s="142"/>
      <c r="AJ107" s="142"/>
      <c r="AK107" s="142"/>
      <c r="AL107" s="142"/>
      <c r="AM107" s="142"/>
      <c r="AN107" s="142"/>
      <c r="AO107" s="142"/>
      <c r="AP107" s="142"/>
      <c r="AQ107" s="142"/>
      <c r="AR107" s="142"/>
      <c r="AS107" s="142"/>
      <c r="AT107" s="142"/>
      <c r="AU107" s="142"/>
      <c r="AV107" s="142"/>
      <c r="AW107" s="142"/>
      <c r="AX107" s="142"/>
      <c r="AY107" s="142"/>
      <c r="AZ107" s="142"/>
      <c r="BA107" s="142"/>
      <c r="BB107" s="142"/>
      <c r="BC107" s="142"/>
      <c r="BD107" s="142"/>
      <c r="BE107" s="142"/>
      <c r="BF107" s="142"/>
      <c r="BG107" s="142"/>
      <c r="BH107" s="142"/>
      <c r="BI107" s="142"/>
      <c r="BJ107" s="142"/>
      <c r="BK107" s="142"/>
      <c r="BL107" s="142"/>
      <c r="BM107" s="142"/>
      <c r="BN107" s="142"/>
      <c r="BO107" s="142"/>
      <c r="BP107" s="142"/>
      <c r="BQ107" s="142"/>
      <c r="BR107" s="142"/>
      <c r="BS107" s="142"/>
    </row>
    <row r="108" spans="1:71" s="139" customFormat="1" ht="15" customHeight="1" x14ac:dyDescent="0.4">
      <c r="A108" s="136"/>
      <c r="B108" s="136"/>
      <c r="C108" s="136"/>
      <c r="D108" s="143"/>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749" t="s">
        <v>173</v>
      </c>
      <c r="AA108" s="749"/>
      <c r="AB108" s="749"/>
      <c r="AC108" s="749"/>
      <c r="AD108" s="749"/>
      <c r="AE108" s="749"/>
      <c r="AF108" s="749"/>
      <c r="AG108" s="749"/>
      <c r="AH108" s="749"/>
      <c r="AI108" s="749"/>
      <c r="AJ108" s="749"/>
      <c r="AK108" s="749"/>
      <c r="AL108" s="749"/>
      <c r="AM108" s="749"/>
      <c r="AN108" s="749"/>
      <c r="AO108" s="749"/>
      <c r="AP108" s="749"/>
      <c r="AQ108" s="749"/>
      <c r="AR108" s="749"/>
      <c r="AS108" s="749"/>
      <c r="AT108" s="749"/>
      <c r="AU108" s="749"/>
      <c r="AV108" s="749"/>
      <c r="AW108" s="749"/>
      <c r="AX108" s="143"/>
      <c r="AY108" s="143"/>
      <c r="AZ108" s="143"/>
      <c r="BA108" s="143"/>
      <c r="BB108" s="143"/>
      <c r="BC108" s="143"/>
      <c r="BD108" s="143"/>
      <c r="BE108" s="143"/>
      <c r="BF108" s="143"/>
      <c r="BG108" s="143"/>
      <c r="BH108" s="143"/>
      <c r="BI108" s="143"/>
      <c r="BJ108" s="143"/>
      <c r="BK108" s="143"/>
      <c r="BL108" s="143"/>
      <c r="BM108" s="143"/>
      <c r="BN108" s="143"/>
      <c r="BO108" s="143"/>
      <c r="BP108" s="143"/>
      <c r="BQ108" s="136"/>
      <c r="BR108" s="136"/>
      <c r="BS108" s="136"/>
    </row>
    <row r="109" spans="1:71" s="139" customFormat="1" ht="15" customHeight="1" x14ac:dyDescent="0.4">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749"/>
      <c r="AA109" s="749"/>
      <c r="AB109" s="749"/>
      <c r="AC109" s="749"/>
      <c r="AD109" s="749"/>
      <c r="AE109" s="749"/>
      <c r="AF109" s="749"/>
      <c r="AG109" s="749"/>
      <c r="AH109" s="749"/>
      <c r="AI109" s="749"/>
      <c r="AJ109" s="749"/>
      <c r="AK109" s="749"/>
      <c r="AL109" s="749"/>
      <c r="AM109" s="749"/>
      <c r="AN109" s="749"/>
      <c r="AO109" s="749"/>
      <c r="AP109" s="749"/>
      <c r="AQ109" s="749"/>
      <c r="AR109" s="749"/>
      <c r="AS109" s="749"/>
      <c r="AT109" s="749"/>
      <c r="AU109" s="749"/>
      <c r="AV109" s="749"/>
      <c r="AW109" s="749"/>
      <c r="AX109" s="144"/>
      <c r="AY109" s="144"/>
      <c r="AZ109" s="144"/>
      <c r="BA109" s="144"/>
      <c r="BB109" s="144"/>
      <c r="BC109" s="144"/>
      <c r="BD109" s="144"/>
      <c r="BE109" s="144"/>
      <c r="BF109" s="144"/>
      <c r="BG109" s="144"/>
      <c r="BH109" s="144"/>
      <c r="BI109" s="144"/>
      <c r="BJ109" s="144"/>
      <c r="BK109" s="144"/>
      <c r="BL109" s="144"/>
      <c r="BM109" s="144"/>
      <c r="BN109" s="144"/>
      <c r="BO109" s="144"/>
      <c r="BP109" s="144"/>
      <c r="BQ109" s="144"/>
      <c r="BR109" s="144"/>
      <c r="BS109" s="144"/>
    </row>
    <row r="110" spans="1:71" s="139" customFormat="1" ht="15" customHeight="1" x14ac:dyDescent="0.4">
      <c r="AY110" s="140" t="s">
        <v>101</v>
      </c>
      <c r="AZ110" s="641" t="str">
        <f>IF(データ入力!O2="","",データ入力!O2)</f>
        <v/>
      </c>
      <c r="BA110" s="641"/>
      <c r="BB110" s="641"/>
      <c r="BC110" s="642" t="s">
        <v>94</v>
      </c>
      <c r="BD110" s="642"/>
      <c r="BE110" s="641" t="str">
        <f>IF(データ入力!P2="","",データ入力!P2)</f>
        <v/>
      </c>
      <c r="BF110" s="641"/>
      <c r="BG110" s="641"/>
      <c r="BH110" s="642" t="s">
        <v>97</v>
      </c>
      <c r="BI110" s="642"/>
      <c r="BJ110" s="641" t="str">
        <f>IF(データ入力!Q2="","",データ入力!Q2)</f>
        <v/>
      </c>
      <c r="BK110" s="641"/>
      <c r="BL110" s="641"/>
      <c r="BM110" s="642" t="s">
        <v>96</v>
      </c>
      <c r="BN110" s="642"/>
      <c r="BO110" s="139" t="s">
        <v>174</v>
      </c>
      <c r="BP110" s="140"/>
      <c r="BQ110" s="145"/>
      <c r="BR110" s="145"/>
    </row>
    <row r="111" spans="1:71" s="139" customFormat="1" ht="15" customHeight="1" x14ac:dyDescent="0.4"/>
    <row r="112" spans="1:71" s="139" customFormat="1" ht="15" customHeight="1" x14ac:dyDescent="0.4">
      <c r="B112" s="785" t="s">
        <v>176</v>
      </c>
      <c r="C112" s="786"/>
      <c r="D112" s="786"/>
      <c r="E112" s="786"/>
      <c r="F112" s="786"/>
      <c r="G112" s="786"/>
      <c r="H112" s="786"/>
      <c r="I112" s="787"/>
      <c r="J112" s="788" t="str">
        <f>IF(データ入力!E4="","",データ入力!E4)</f>
        <v/>
      </c>
      <c r="K112" s="789"/>
      <c r="L112" s="789"/>
      <c r="M112" s="789"/>
      <c r="N112" s="789"/>
      <c r="O112" s="789"/>
      <c r="P112" s="789"/>
      <c r="Q112" s="789"/>
      <c r="R112" s="789"/>
      <c r="S112" s="789"/>
      <c r="T112" s="789"/>
      <c r="U112" s="789"/>
      <c r="V112" s="789"/>
      <c r="W112" s="789"/>
      <c r="X112" s="789"/>
      <c r="Y112" s="789"/>
      <c r="Z112" s="789"/>
      <c r="AA112" s="789"/>
      <c r="AB112" s="789"/>
      <c r="AC112" s="789"/>
      <c r="AD112" s="789"/>
      <c r="AE112" s="789"/>
      <c r="AF112" s="790"/>
      <c r="AG112" s="791" t="s">
        <v>68</v>
      </c>
      <c r="AH112" s="792"/>
      <c r="AI112" s="792"/>
      <c r="AJ112" s="792"/>
      <c r="AK112" s="793"/>
      <c r="AL112" s="206"/>
      <c r="AM112" s="153"/>
      <c r="AN112" s="747" t="str">
        <f>IF(データ入力!E7="","昭・平・令",データ入力!N7)</f>
        <v>昭・平・令</v>
      </c>
      <c r="AO112" s="747"/>
      <c r="AP112" s="747"/>
      <c r="AQ112" s="747"/>
      <c r="AR112" s="747"/>
      <c r="AS112" s="747"/>
      <c r="AT112" s="153"/>
      <c r="AU112" s="153"/>
      <c r="AV112" s="747" t="str">
        <f>IF(データ入力!E7="","",データ入力!O7)</f>
        <v/>
      </c>
      <c r="AW112" s="747"/>
      <c r="AX112" s="735" t="s">
        <v>94</v>
      </c>
      <c r="AY112" s="747" t="str">
        <f>IF(データ入力!E7="","",データ入力!P7)</f>
        <v/>
      </c>
      <c r="AZ112" s="747"/>
      <c r="BA112" s="747"/>
      <c r="BB112" s="735" t="s">
        <v>95</v>
      </c>
      <c r="BC112" s="735"/>
      <c r="BD112" s="747" t="str">
        <f>IF(データ入力!E7="","",データ入力!Q7)</f>
        <v/>
      </c>
      <c r="BE112" s="747"/>
      <c r="BF112" s="747"/>
      <c r="BG112" s="735" t="s">
        <v>96</v>
      </c>
      <c r="BH112" s="735"/>
      <c r="BI112" s="755" t="s">
        <v>182</v>
      </c>
      <c r="BJ112" s="756"/>
      <c r="BK112" s="734" t="s">
        <v>178</v>
      </c>
      <c r="BL112" s="735"/>
      <c r="BM112" s="735"/>
      <c r="BN112" s="758" t="str">
        <f ca="1">IF(データ入力!E8="","",データ入力!E8)</f>
        <v/>
      </c>
      <c r="BO112" s="758"/>
      <c r="BP112" s="735" t="s">
        <v>179</v>
      </c>
      <c r="BQ112" s="735"/>
      <c r="BR112" s="760"/>
    </row>
    <row r="113" spans="2:70" s="139" customFormat="1" ht="15" customHeight="1" x14ac:dyDescent="0.4">
      <c r="B113" s="762" t="s">
        <v>0</v>
      </c>
      <c r="C113" s="763"/>
      <c r="D113" s="763"/>
      <c r="E113" s="763"/>
      <c r="F113" s="763"/>
      <c r="G113" s="763"/>
      <c r="H113" s="763"/>
      <c r="I113" s="764"/>
      <c r="J113" s="771" t="str">
        <f>IF(データ入力!E3="","",データ入力!E3)</f>
        <v/>
      </c>
      <c r="K113" s="772"/>
      <c r="L113" s="772"/>
      <c r="M113" s="772"/>
      <c r="N113" s="772"/>
      <c r="O113" s="772"/>
      <c r="P113" s="772"/>
      <c r="Q113" s="772"/>
      <c r="R113" s="772"/>
      <c r="S113" s="772"/>
      <c r="T113" s="772"/>
      <c r="U113" s="772"/>
      <c r="V113" s="772"/>
      <c r="W113" s="772"/>
      <c r="X113" s="772"/>
      <c r="Y113" s="772"/>
      <c r="Z113" s="772"/>
      <c r="AA113" s="772"/>
      <c r="AB113" s="772"/>
      <c r="AC113" s="772"/>
      <c r="AD113" s="772"/>
      <c r="AE113" s="772"/>
      <c r="AF113" s="773"/>
      <c r="AG113" s="780" t="str">
        <f>IF(データ入力!E6="","男・女",データ入力!E6)</f>
        <v>男・女</v>
      </c>
      <c r="AH113" s="712"/>
      <c r="AI113" s="712"/>
      <c r="AJ113" s="712"/>
      <c r="AK113" s="781"/>
      <c r="AL113" s="186"/>
      <c r="AM113" s="163"/>
      <c r="AN113" s="719"/>
      <c r="AO113" s="719"/>
      <c r="AP113" s="719"/>
      <c r="AQ113" s="719"/>
      <c r="AR113" s="719"/>
      <c r="AS113" s="719"/>
      <c r="AT113" s="163"/>
      <c r="AU113" s="163"/>
      <c r="AV113" s="719"/>
      <c r="AW113" s="719"/>
      <c r="AX113" s="679"/>
      <c r="AY113" s="719"/>
      <c r="AZ113" s="719"/>
      <c r="BA113" s="719"/>
      <c r="BB113" s="679"/>
      <c r="BC113" s="679"/>
      <c r="BD113" s="719"/>
      <c r="BE113" s="719"/>
      <c r="BF113" s="719"/>
      <c r="BG113" s="679"/>
      <c r="BH113" s="679"/>
      <c r="BI113" s="680"/>
      <c r="BJ113" s="757"/>
      <c r="BK113" s="718"/>
      <c r="BL113" s="679"/>
      <c r="BM113" s="679"/>
      <c r="BN113" s="759"/>
      <c r="BO113" s="759"/>
      <c r="BP113" s="679"/>
      <c r="BQ113" s="679"/>
      <c r="BR113" s="761"/>
    </row>
    <row r="114" spans="2:70" s="139" customFormat="1" ht="15" customHeight="1" x14ac:dyDescent="0.4">
      <c r="B114" s="765"/>
      <c r="C114" s="766"/>
      <c r="D114" s="766"/>
      <c r="E114" s="766"/>
      <c r="F114" s="766"/>
      <c r="G114" s="766"/>
      <c r="H114" s="766"/>
      <c r="I114" s="767"/>
      <c r="J114" s="774"/>
      <c r="K114" s="775"/>
      <c r="L114" s="775"/>
      <c r="M114" s="775"/>
      <c r="N114" s="775"/>
      <c r="O114" s="775"/>
      <c r="P114" s="775"/>
      <c r="Q114" s="775"/>
      <c r="R114" s="775"/>
      <c r="S114" s="775"/>
      <c r="T114" s="775"/>
      <c r="U114" s="775"/>
      <c r="V114" s="775"/>
      <c r="W114" s="775"/>
      <c r="X114" s="775"/>
      <c r="Y114" s="775"/>
      <c r="Z114" s="775"/>
      <c r="AA114" s="775"/>
      <c r="AB114" s="775"/>
      <c r="AC114" s="775"/>
      <c r="AD114" s="775"/>
      <c r="AE114" s="775"/>
      <c r="AF114" s="776"/>
      <c r="AG114" s="782"/>
      <c r="AH114" s="642"/>
      <c r="AI114" s="642"/>
      <c r="AJ114" s="642"/>
      <c r="AK114" s="783"/>
      <c r="AL114" s="182"/>
      <c r="AM114" s="721" t="s">
        <v>180</v>
      </c>
      <c r="AN114" s="721"/>
      <c r="AO114" s="721"/>
      <c r="AP114" s="721"/>
      <c r="AQ114" s="721"/>
      <c r="AR114" s="721"/>
      <c r="AS114" s="784" t="str">
        <f>IF(データ入力!E11="","",データ入力!E11)</f>
        <v/>
      </c>
      <c r="AT114" s="784"/>
      <c r="AU114" s="784"/>
      <c r="AV114" s="784"/>
      <c r="AW114" s="784"/>
      <c r="AX114" s="784"/>
      <c r="AY114" s="784"/>
      <c r="AZ114" s="784"/>
      <c r="BA114" s="784"/>
      <c r="BB114" s="784"/>
      <c r="BC114" s="784"/>
      <c r="BD114" s="784"/>
      <c r="BE114" s="784"/>
      <c r="BF114" s="784"/>
      <c r="BG114" s="784"/>
      <c r="BH114" s="784"/>
      <c r="BI114" s="784"/>
      <c r="BJ114" s="784"/>
      <c r="BK114" s="784"/>
      <c r="BL114" s="784"/>
      <c r="BM114" s="784"/>
      <c r="BN114" s="784"/>
      <c r="BO114" s="784"/>
      <c r="BP114" s="784"/>
      <c r="BR114" s="161"/>
    </row>
    <row r="115" spans="2:70" s="139" customFormat="1" ht="15" customHeight="1" x14ac:dyDescent="0.4">
      <c r="B115" s="768"/>
      <c r="C115" s="769"/>
      <c r="D115" s="769"/>
      <c r="E115" s="769"/>
      <c r="F115" s="769"/>
      <c r="G115" s="769"/>
      <c r="H115" s="769"/>
      <c r="I115" s="770"/>
      <c r="J115" s="777"/>
      <c r="K115" s="778"/>
      <c r="L115" s="778"/>
      <c r="M115" s="778"/>
      <c r="N115" s="778"/>
      <c r="O115" s="778"/>
      <c r="P115" s="778"/>
      <c r="Q115" s="778"/>
      <c r="R115" s="778"/>
      <c r="S115" s="778"/>
      <c r="T115" s="778"/>
      <c r="U115" s="778"/>
      <c r="V115" s="778"/>
      <c r="W115" s="778"/>
      <c r="X115" s="778"/>
      <c r="Y115" s="778"/>
      <c r="Z115" s="778"/>
      <c r="AA115" s="778"/>
      <c r="AB115" s="778"/>
      <c r="AC115" s="778"/>
      <c r="AD115" s="778"/>
      <c r="AE115" s="778"/>
      <c r="AF115" s="779"/>
      <c r="AG115" s="718"/>
      <c r="AH115" s="679"/>
      <c r="AI115" s="679"/>
      <c r="AJ115" s="679"/>
      <c r="AK115" s="737"/>
      <c r="AL115" s="182"/>
      <c r="AM115" s="750" t="s">
        <v>181</v>
      </c>
      <c r="AN115" s="750"/>
      <c r="AO115" s="750"/>
      <c r="AP115" s="750"/>
      <c r="AQ115" s="750"/>
      <c r="AR115" s="750"/>
      <c r="AS115" s="784"/>
      <c r="AT115" s="784"/>
      <c r="AU115" s="784"/>
      <c r="AV115" s="784"/>
      <c r="AW115" s="784"/>
      <c r="AX115" s="784"/>
      <c r="AY115" s="784"/>
      <c r="AZ115" s="784"/>
      <c r="BA115" s="784"/>
      <c r="BB115" s="784"/>
      <c r="BC115" s="784"/>
      <c r="BD115" s="784"/>
      <c r="BE115" s="784"/>
      <c r="BF115" s="784"/>
      <c r="BG115" s="784"/>
      <c r="BH115" s="784"/>
      <c r="BI115" s="784"/>
      <c r="BJ115" s="784"/>
      <c r="BK115" s="784"/>
      <c r="BL115" s="784"/>
      <c r="BM115" s="784"/>
      <c r="BN115" s="784"/>
      <c r="BO115" s="784"/>
      <c r="BP115" s="784"/>
      <c r="BR115" s="161"/>
    </row>
    <row r="116" spans="2:70" s="139" customFormat="1" ht="15" customHeight="1" x14ac:dyDescent="0.4">
      <c r="B116" s="175" t="s">
        <v>177</v>
      </c>
      <c r="C116" s="171"/>
      <c r="D116" s="171"/>
      <c r="E116" s="751" t="str">
        <f>IF(データ入力!I5="","",データ入力!I5)</f>
        <v/>
      </c>
      <c r="F116" s="751"/>
      <c r="G116" s="751"/>
      <c r="H116" s="751"/>
      <c r="I116" s="751"/>
      <c r="J116" s="751"/>
      <c r="K116" s="751"/>
      <c r="L116" s="751"/>
      <c r="M116" s="751"/>
      <c r="N116" s="751"/>
      <c r="O116" s="751"/>
      <c r="P116" s="751"/>
      <c r="Q116" s="751"/>
      <c r="R116" s="751"/>
      <c r="S116" s="751"/>
      <c r="T116" s="751"/>
      <c r="U116" s="751"/>
      <c r="V116" s="751"/>
      <c r="W116" s="751"/>
      <c r="X116" s="751"/>
      <c r="Y116" s="751"/>
      <c r="Z116" s="751"/>
      <c r="AA116" s="751"/>
      <c r="AB116" s="751"/>
      <c r="AC116" s="751"/>
      <c r="AD116" s="751"/>
      <c r="AE116" s="751"/>
      <c r="AF116" s="751"/>
      <c r="AG116" s="751"/>
      <c r="AH116" s="751"/>
      <c r="AI116" s="751"/>
      <c r="AJ116" s="751"/>
      <c r="AK116" s="176"/>
      <c r="AL116" s="209"/>
      <c r="AS116" s="784"/>
      <c r="AT116" s="784"/>
      <c r="AU116" s="784"/>
      <c r="AV116" s="784"/>
      <c r="AW116" s="784"/>
      <c r="AX116" s="784"/>
      <c r="AY116" s="784"/>
      <c r="AZ116" s="784"/>
      <c r="BA116" s="784"/>
      <c r="BB116" s="784"/>
      <c r="BC116" s="784"/>
      <c r="BD116" s="784"/>
      <c r="BE116" s="784"/>
      <c r="BF116" s="784"/>
      <c r="BG116" s="784"/>
      <c r="BH116" s="784"/>
      <c r="BI116" s="784"/>
      <c r="BJ116" s="784"/>
      <c r="BK116" s="784"/>
      <c r="BL116" s="784"/>
      <c r="BM116" s="784"/>
      <c r="BN116" s="784"/>
      <c r="BO116" s="784"/>
      <c r="BP116" s="784"/>
      <c r="BR116" s="161"/>
    </row>
    <row r="117" spans="2:70" s="139" customFormat="1" ht="6.75" customHeight="1" x14ac:dyDescent="0.4">
      <c r="B117" s="210"/>
      <c r="E117" s="752"/>
      <c r="F117" s="752"/>
      <c r="G117" s="752"/>
      <c r="H117" s="752"/>
      <c r="I117" s="752"/>
      <c r="J117" s="752"/>
      <c r="K117" s="752"/>
      <c r="L117" s="752"/>
      <c r="M117" s="752"/>
      <c r="N117" s="752"/>
      <c r="O117" s="752"/>
      <c r="P117" s="752"/>
      <c r="Q117" s="752"/>
      <c r="R117" s="752"/>
      <c r="S117" s="752"/>
      <c r="T117" s="752"/>
      <c r="U117" s="752"/>
      <c r="V117" s="752"/>
      <c r="W117" s="752"/>
      <c r="X117" s="752"/>
      <c r="Y117" s="752"/>
      <c r="Z117" s="752"/>
      <c r="AA117" s="752"/>
      <c r="AB117" s="752"/>
      <c r="AC117" s="752"/>
      <c r="AD117" s="752"/>
      <c r="AE117" s="752"/>
      <c r="AF117" s="752"/>
      <c r="AG117" s="752"/>
      <c r="AH117" s="752"/>
      <c r="AI117" s="752"/>
      <c r="AJ117" s="752"/>
      <c r="AK117" s="184"/>
      <c r="AL117" s="209"/>
      <c r="AS117" s="784"/>
      <c r="AT117" s="784"/>
      <c r="AU117" s="784"/>
      <c r="AV117" s="784"/>
      <c r="AW117" s="784"/>
      <c r="AX117" s="784"/>
      <c r="AY117" s="784"/>
      <c r="AZ117" s="784"/>
      <c r="BA117" s="784"/>
      <c r="BB117" s="784"/>
      <c r="BC117" s="784"/>
      <c r="BD117" s="784"/>
      <c r="BE117" s="784"/>
      <c r="BF117" s="784"/>
      <c r="BG117" s="784"/>
      <c r="BH117" s="784"/>
      <c r="BI117" s="784"/>
      <c r="BJ117" s="784"/>
      <c r="BK117" s="784"/>
      <c r="BL117" s="784"/>
      <c r="BM117" s="784"/>
      <c r="BN117" s="784"/>
      <c r="BO117" s="784"/>
      <c r="BP117" s="784"/>
      <c r="BR117" s="161"/>
    </row>
    <row r="118" spans="2:70" s="139" customFormat="1" ht="15" customHeight="1" x14ac:dyDescent="0.4">
      <c r="B118" s="211"/>
      <c r="C118" s="195"/>
      <c r="D118" s="195"/>
      <c r="E118" s="753"/>
      <c r="F118" s="753"/>
      <c r="G118" s="753"/>
      <c r="H118" s="753"/>
      <c r="I118" s="753"/>
      <c r="J118" s="753"/>
      <c r="K118" s="753"/>
      <c r="L118" s="753"/>
      <c r="M118" s="753"/>
      <c r="N118" s="753"/>
      <c r="O118" s="753"/>
      <c r="P118" s="753"/>
      <c r="Q118" s="753"/>
      <c r="R118" s="753"/>
      <c r="S118" s="753"/>
      <c r="T118" s="753"/>
      <c r="U118" s="753"/>
      <c r="V118" s="753"/>
      <c r="W118" s="753"/>
      <c r="X118" s="753"/>
      <c r="Y118" s="753"/>
      <c r="Z118" s="753"/>
      <c r="AA118" s="753"/>
      <c r="AB118" s="753"/>
      <c r="AC118" s="753"/>
      <c r="AD118" s="753"/>
      <c r="AE118" s="753"/>
      <c r="AF118" s="753"/>
      <c r="AG118" s="753"/>
      <c r="AH118" s="753"/>
      <c r="AI118" s="753"/>
      <c r="AJ118" s="753"/>
      <c r="AK118" s="196"/>
      <c r="AL118" s="212"/>
      <c r="AM118" s="195"/>
      <c r="AN118" s="195"/>
      <c r="AO118" s="195"/>
      <c r="AP118" s="195"/>
      <c r="AQ118" s="195"/>
      <c r="AR118" s="195"/>
      <c r="AS118" s="195"/>
      <c r="AT118" s="195"/>
      <c r="AU118" s="195"/>
      <c r="AV118" s="195"/>
      <c r="AW118" s="195"/>
      <c r="AX118" s="195"/>
      <c r="AY118" s="729" t="s">
        <v>183</v>
      </c>
      <c r="AZ118" s="729"/>
      <c r="BA118" s="195"/>
      <c r="BB118" s="195"/>
      <c r="BC118" s="728" t="str">
        <f>IF(データ入力!E12="","",データ入力!E12)</f>
        <v/>
      </c>
      <c r="BD118" s="728"/>
      <c r="BE118" s="728"/>
      <c r="BF118" s="728"/>
      <c r="BG118" s="140" t="s">
        <v>70</v>
      </c>
      <c r="BH118" s="727" t="str">
        <f>IF(データ入力!F12="","",データ入力!F12)</f>
        <v/>
      </c>
      <c r="BI118" s="727"/>
      <c r="BJ118" s="727"/>
      <c r="BK118" s="727"/>
      <c r="BL118" s="191" t="s">
        <v>73</v>
      </c>
      <c r="BM118" s="754" t="str">
        <f>IF(データ入力!G12="","",データ入力!G12)</f>
        <v/>
      </c>
      <c r="BN118" s="754"/>
      <c r="BO118" s="754"/>
      <c r="BP118" s="754"/>
      <c r="BQ118" s="195"/>
      <c r="BR118" s="199"/>
    </row>
    <row r="119" spans="2:70" s="139" customFormat="1" ht="15" customHeight="1" x14ac:dyDescent="0.4">
      <c r="D119" s="213"/>
      <c r="E119" s="213"/>
      <c r="F119" s="213"/>
      <c r="G119" s="213"/>
      <c r="H119" s="213"/>
      <c r="I119" s="213"/>
      <c r="J119" s="213"/>
      <c r="K119" s="213"/>
      <c r="L119" s="213"/>
      <c r="M119" s="213"/>
      <c r="N119" s="213"/>
      <c r="O119" s="213"/>
      <c r="P119" s="213"/>
      <c r="Q119" s="213"/>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row>
    <row r="120" spans="2:70" s="139" customFormat="1" ht="12.75" customHeight="1" x14ac:dyDescent="0.4">
      <c r="B120" s="794" t="s">
        <v>184</v>
      </c>
      <c r="C120" s="795"/>
      <c r="D120" s="795"/>
      <c r="E120" s="795"/>
      <c r="F120" s="795"/>
      <c r="G120" s="795"/>
      <c r="H120" s="795"/>
      <c r="I120" s="796"/>
      <c r="J120" s="797" t="s">
        <v>169</v>
      </c>
      <c r="K120" s="798"/>
      <c r="L120" s="798"/>
      <c r="M120" s="798"/>
      <c r="N120" s="798"/>
      <c r="O120" s="798"/>
      <c r="P120" s="798"/>
      <c r="Q120" s="798"/>
      <c r="R120" s="798"/>
      <c r="S120" s="798"/>
      <c r="T120" s="798"/>
      <c r="U120" s="798"/>
      <c r="V120" s="798"/>
      <c r="W120" s="798"/>
      <c r="X120" s="798"/>
      <c r="Y120" s="798"/>
      <c r="Z120" s="798"/>
      <c r="AA120" s="798"/>
      <c r="AB120" s="798"/>
      <c r="AC120" s="798"/>
      <c r="AD120" s="798"/>
      <c r="AE120" s="798"/>
      <c r="AF120" s="798"/>
      <c r="AG120" s="798"/>
      <c r="AH120" s="799"/>
      <c r="AI120" s="665" t="s">
        <v>185</v>
      </c>
      <c r="AJ120" s="735"/>
      <c r="AK120" s="736"/>
      <c r="AL120" s="803" t="s">
        <v>184</v>
      </c>
      <c r="AM120" s="795"/>
      <c r="AN120" s="795"/>
      <c r="AO120" s="795"/>
      <c r="AP120" s="795"/>
      <c r="AQ120" s="795"/>
      <c r="AR120" s="796"/>
      <c r="AS120" s="805" t="s">
        <v>170</v>
      </c>
      <c r="AT120" s="806"/>
      <c r="AU120" s="806"/>
      <c r="AV120" s="806"/>
      <c r="AW120" s="806"/>
      <c r="AX120" s="806"/>
      <c r="AY120" s="806"/>
      <c r="AZ120" s="806"/>
      <c r="BA120" s="806"/>
      <c r="BB120" s="806"/>
      <c r="BC120" s="806"/>
      <c r="BD120" s="806"/>
      <c r="BE120" s="806"/>
      <c r="BF120" s="806"/>
      <c r="BG120" s="806"/>
      <c r="BH120" s="806"/>
      <c r="BI120" s="806"/>
      <c r="BJ120" s="806"/>
      <c r="BK120" s="806"/>
      <c r="BL120" s="806"/>
      <c r="BM120" s="806"/>
      <c r="BN120" s="806"/>
      <c r="BO120" s="806"/>
      <c r="BP120" s="806"/>
      <c r="BQ120" s="806"/>
      <c r="BR120" s="807"/>
    </row>
    <row r="121" spans="2:70" s="139" customFormat="1" ht="12.75" customHeight="1" x14ac:dyDescent="0.4">
      <c r="B121" s="768"/>
      <c r="C121" s="769"/>
      <c r="D121" s="769"/>
      <c r="E121" s="769"/>
      <c r="F121" s="769"/>
      <c r="G121" s="769"/>
      <c r="H121" s="769"/>
      <c r="I121" s="770"/>
      <c r="J121" s="800"/>
      <c r="K121" s="801"/>
      <c r="L121" s="801"/>
      <c r="M121" s="801"/>
      <c r="N121" s="801"/>
      <c r="O121" s="801"/>
      <c r="P121" s="801"/>
      <c r="Q121" s="801"/>
      <c r="R121" s="801"/>
      <c r="S121" s="801"/>
      <c r="T121" s="801"/>
      <c r="U121" s="801"/>
      <c r="V121" s="801"/>
      <c r="W121" s="801"/>
      <c r="X121" s="801"/>
      <c r="Y121" s="801"/>
      <c r="Z121" s="801"/>
      <c r="AA121" s="801"/>
      <c r="AB121" s="801"/>
      <c r="AC121" s="801"/>
      <c r="AD121" s="801"/>
      <c r="AE121" s="801"/>
      <c r="AF121" s="801"/>
      <c r="AG121" s="801"/>
      <c r="AH121" s="802"/>
      <c r="AI121" s="718"/>
      <c r="AJ121" s="679"/>
      <c r="AK121" s="737"/>
      <c r="AL121" s="804"/>
      <c r="AM121" s="769"/>
      <c r="AN121" s="769"/>
      <c r="AO121" s="769"/>
      <c r="AP121" s="769"/>
      <c r="AQ121" s="769"/>
      <c r="AR121" s="770"/>
      <c r="AS121" s="808"/>
      <c r="AT121" s="809"/>
      <c r="AU121" s="809"/>
      <c r="AV121" s="809"/>
      <c r="AW121" s="809"/>
      <c r="AX121" s="809"/>
      <c r="AY121" s="809"/>
      <c r="AZ121" s="809"/>
      <c r="BA121" s="809"/>
      <c r="BB121" s="809"/>
      <c r="BC121" s="809"/>
      <c r="BD121" s="809"/>
      <c r="BE121" s="809"/>
      <c r="BF121" s="809"/>
      <c r="BG121" s="809"/>
      <c r="BH121" s="809"/>
      <c r="BI121" s="809"/>
      <c r="BJ121" s="809"/>
      <c r="BK121" s="809"/>
      <c r="BL121" s="809"/>
      <c r="BM121" s="809"/>
      <c r="BN121" s="809"/>
      <c r="BO121" s="809"/>
      <c r="BP121" s="809"/>
      <c r="BQ121" s="809"/>
      <c r="BR121" s="810"/>
    </row>
    <row r="122" spans="2:70" s="139" customFormat="1" ht="12.75" customHeight="1" x14ac:dyDescent="0.4">
      <c r="B122" s="175"/>
      <c r="C122" s="811" t="str">
        <f>IF(履歴入力!E3=""," ・・ ",履歴入力!E3)</f>
        <v> ・・ </v>
      </c>
      <c r="D122" s="811"/>
      <c r="E122" s="811"/>
      <c r="F122" s="811"/>
      <c r="G122" s="811"/>
      <c r="H122" s="811"/>
      <c r="I122" s="176"/>
      <c r="J122" s="171"/>
      <c r="K122" s="720" t="str">
        <f>IF(履歴入力!H3="","",履歴入力!H3&amp;"　"&amp;履歴入力!N3)</f>
        <v/>
      </c>
      <c r="L122" s="720"/>
      <c r="M122" s="720"/>
      <c r="N122" s="720"/>
      <c r="O122" s="720"/>
      <c r="P122" s="720"/>
      <c r="Q122" s="720"/>
      <c r="R122" s="720"/>
      <c r="S122" s="720"/>
      <c r="T122" s="720"/>
      <c r="U122" s="720"/>
      <c r="V122" s="720"/>
      <c r="W122" s="720"/>
      <c r="X122" s="720"/>
      <c r="Y122" s="720"/>
      <c r="Z122" s="720"/>
      <c r="AA122" s="720"/>
      <c r="AB122" s="720"/>
      <c r="AC122" s="720"/>
      <c r="AD122" s="720"/>
      <c r="AE122" s="720"/>
      <c r="AF122" s="720"/>
      <c r="AG122" s="720"/>
      <c r="AH122" s="176"/>
      <c r="AI122" s="700" t="str">
        <f>IF(履歴入力!P3="","昼・夜",履歴入力!P3)</f>
        <v>昼・夜</v>
      </c>
      <c r="AJ122" s="712"/>
      <c r="AK122" s="781"/>
      <c r="AL122" s="207"/>
      <c r="AM122" s="811" t="str">
        <f>IF(履歴入力!V15=""," ・・ ",履歴入力!V15&amp;CHAR(10)&amp;履歴入力!W15)</f>
        <v> ・・ </v>
      </c>
      <c r="AN122" s="811"/>
      <c r="AO122" s="811"/>
      <c r="AP122" s="811"/>
      <c r="AQ122" s="811"/>
      <c r="AR122" s="171"/>
      <c r="AS122" s="209"/>
      <c r="AT122" s="746" t="str">
        <f>IF(履歴入力!H15="","",履歴入力!H15&amp;"　"&amp;履歴入力!P15&amp;"　"&amp;履歴入力!P16)</f>
        <v/>
      </c>
      <c r="AU122" s="746"/>
      <c r="AV122" s="746"/>
      <c r="AW122" s="746"/>
      <c r="AX122" s="746"/>
      <c r="AY122" s="746"/>
      <c r="AZ122" s="746"/>
      <c r="BA122" s="746"/>
      <c r="BB122" s="746"/>
      <c r="BC122" s="746"/>
      <c r="BD122" s="746"/>
      <c r="BE122" s="746"/>
      <c r="BF122" s="746"/>
      <c r="BG122" s="746"/>
      <c r="BH122" s="746"/>
      <c r="BI122" s="746"/>
      <c r="BJ122" s="746"/>
      <c r="BK122" s="746"/>
      <c r="BL122" s="746"/>
      <c r="BM122" s="746"/>
      <c r="BN122" s="746"/>
      <c r="BO122" s="746"/>
      <c r="BP122" s="746"/>
      <c r="BQ122" s="746"/>
      <c r="BR122" s="161"/>
    </row>
    <row r="123" spans="2:70" s="139" customFormat="1" ht="12.75" customHeight="1" x14ac:dyDescent="0.4">
      <c r="B123" s="173"/>
      <c r="C123" s="812"/>
      <c r="D123" s="812"/>
      <c r="E123" s="812"/>
      <c r="F123" s="812"/>
      <c r="G123" s="812"/>
      <c r="H123" s="812"/>
      <c r="I123" s="164"/>
      <c r="J123" s="163"/>
      <c r="K123" s="722"/>
      <c r="L123" s="722"/>
      <c r="M123" s="722"/>
      <c r="N123" s="722"/>
      <c r="O123" s="722"/>
      <c r="P123" s="722"/>
      <c r="Q123" s="722"/>
      <c r="R123" s="722"/>
      <c r="S123" s="722"/>
      <c r="T123" s="722"/>
      <c r="U123" s="722"/>
      <c r="V123" s="722"/>
      <c r="W123" s="722"/>
      <c r="X123" s="722"/>
      <c r="Y123" s="722"/>
      <c r="Z123" s="722"/>
      <c r="AA123" s="722"/>
      <c r="AB123" s="722"/>
      <c r="AC123" s="722"/>
      <c r="AD123" s="722"/>
      <c r="AE123" s="722"/>
      <c r="AF123" s="722"/>
      <c r="AG123" s="722"/>
      <c r="AH123" s="164"/>
      <c r="AI123" s="718"/>
      <c r="AJ123" s="679"/>
      <c r="AK123" s="737"/>
      <c r="AL123" s="186"/>
      <c r="AM123" s="812"/>
      <c r="AN123" s="812"/>
      <c r="AO123" s="812"/>
      <c r="AP123" s="812"/>
      <c r="AQ123" s="812"/>
      <c r="AR123" s="163"/>
      <c r="AS123" s="205"/>
      <c r="AT123" s="742"/>
      <c r="AU123" s="742"/>
      <c r="AV123" s="742"/>
      <c r="AW123" s="742"/>
      <c r="AX123" s="742"/>
      <c r="AY123" s="742"/>
      <c r="AZ123" s="742"/>
      <c r="BA123" s="742"/>
      <c r="BB123" s="742"/>
      <c r="BC123" s="742"/>
      <c r="BD123" s="742"/>
      <c r="BE123" s="742"/>
      <c r="BF123" s="742"/>
      <c r="BG123" s="742"/>
      <c r="BH123" s="742"/>
      <c r="BI123" s="742"/>
      <c r="BJ123" s="742"/>
      <c r="BK123" s="742"/>
      <c r="BL123" s="742"/>
      <c r="BM123" s="742"/>
      <c r="BN123" s="742"/>
      <c r="BO123" s="742"/>
      <c r="BP123" s="742"/>
      <c r="BQ123" s="742"/>
      <c r="BR123" s="167"/>
    </row>
    <row r="124" spans="2:70" s="139" customFormat="1" ht="12.75" customHeight="1" x14ac:dyDescent="0.4">
      <c r="B124" s="175"/>
      <c r="C124" s="811" t="str">
        <f>IF(履歴入力!E4=""," ・・ ",履歴入力!E4)</f>
        <v> ・・ </v>
      </c>
      <c r="D124" s="811"/>
      <c r="E124" s="811"/>
      <c r="F124" s="811"/>
      <c r="G124" s="811"/>
      <c r="H124" s="811"/>
      <c r="I124" s="176"/>
      <c r="J124" s="171"/>
      <c r="K124" s="720" t="str">
        <f>IF(履歴入力!H4="","",履歴入力!H4&amp;"　"&amp;履歴入力!N4)</f>
        <v/>
      </c>
      <c r="L124" s="720"/>
      <c r="M124" s="720"/>
      <c r="N124" s="720"/>
      <c r="O124" s="720"/>
      <c r="P124" s="720"/>
      <c r="Q124" s="720"/>
      <c r="R124" s="720"/>
      <c r="S124" s="720"/>
      <c r="T124" s="720"/>
      <c r="U124" s="720"/>
      <c r="V124" s="720"/>
      <c r="W124" s="720"/>
      <c r="X124" s="720"/>
      <c r="Y124" s="720"/>
      <c r="Z124" s="720"/>
      <c r="AA124" s="720"/>
      <c r="AB124" s="720"/>
      <c r="AC124" s="720"/>
      <c r="AD124" s="720"/>
      <c r="AE124" s="720"/>
      <c r="AF124" s="720"/>
      <c r="AG124" s="720"/>
      <c r="AH124" s="176"/>
      <c r="AI124" s="700" t="str">
        <f>IF(履歴入力!P4="","昼・夜",履歴入力!P4)</f>
        <v>昼・夜</v>
      </c>
      <c r="AJ124" s="712"/>
      <c r="AK124" s="781"/>
      <c r="AL124" s="207"/>
      <c r="AM124" s="811" t="str">
        <f>IF(履歴入力!V17=""," ・・ ",履歴入力!V17&amp;CHAR(10)&amp;履歴入力!W17)</f>
        <v> ・・ </v>
      </c>
      <c r="AN124" s="811"/>
      <c r="AO124" s="811"/>
      <c r="AP124" s="811"/>
      <c r="AQ124" s="811"/>
      <c r="AR124" s="171"/>
      <c r="AS124" s="209"/>
      <c r="AT124" s="746" t="str">
        <f>IF(履歴入力!H17="","",履歴入力!H17&amp;"　"&amp;履歴入力!P17&amp;"　"&amp;履歴入力!P18)</f>
        <v/>
      </c>
      <c r="AU124" s="746"/>
      <c r="AV124" s="746"/>
      <c r="AW124" s="746"/>
      <c r="AX124" s="746"/>
      <c r="AY124" s="746"/>
      <c r="AZ124" s="746"/>
      <c r="BA124" s="746"/>
      <c r="BB124" s="746"/>
      <c r="BC124" s="746"/>
      <c r="BD124" s="746"/>
      <c r="BE124" s="746"/>
      <c r="BF124" s="746"/>
      <c r="BG124" s="746"/>
      <c r="BH124" s="746"/>
      <c r="BI124" s="746"/>
      <c r="BJ124" s="746"/>
      <c r="BK124" s="746"/>
      <c r="BL124" s="746"/>
      <c r="BM124" s="746"/>
      <c r="BN124" s="746"/>
      <c r="BO124" s="746"/>
      <c r="BP124" s="746"/>
      <c r="BQ124" s="746"/>
      <c r="BR124" s="161"/>
    </row>
    <row r="125" spans="2:70" s="139" customFormat="1" ht="12.75" customHeight="1" x14ac:dyDescent="0.4">
      <c r="B125" s="173"/>
      <c r="C125" s="812"/>
      <c r="D125" s="812"/>
      <c r="E125" s="812"/>
      <c r="F125" s="812"/>
      <c r="G125" s="812"/>
      <c r="H125" s="812"/>
      <c r="I125" s="164"/>
      <c r="J125" s="163"/>
      <c r="K125" s="722"/>
      <c r="L125" s="722"/>
      <c r="M125" s="722"/>
      <c r="N125" s="722"/>
      <c r="O125" s="722"/>
      <c r="P125" s="722"/>
      <c r="Q125" s="722"/>
      <c r="R125" s="722"/>
      <c r="S125" s="722"/>
      <c r="T125" s="722"/>
      <c r="U125" s="722"/>
      <c r="V125" s="722"/>
      <c r="W125" s="722"/>
      <c r="X125" s="722"/>
      <c r="Y125" s="722"/>
      <c r="Z125" s="722"/>
      <c r="AA125" s="722"/>
      <c r="AB125" s="722"/>
      <c r="AC125" s="722"/>
      <c r="AD125" s="722"/>
      <c r="AE125" s="722"/>
      <c r="AF125" s="722"/>
      <c r="AG125" s="722"/>
      <c r="AH125" s="164"/>
      <c r="AI125" s="718"/>
      <c r="AJ125" s="679"/>
      <c r="AK125" s="737"/>
      <c r="AL125" s="186"/>
      <c r="AM125" s="812"/>
      <c r="AN125" s="812"/>
      <c r="AO125" s="812"/>
      <c r="AP125" s="812"/>
      <c r="AQ125" s="812"/>
      <c r="AR125" s="163"/>
      <c r="AS125" s="205"/>
      <c r="AT125" s="742"/>
      <c r="AU125" s="742"/>
      <c r="AV125" s="742"/>
      <c r="AW125" s="742"/>
      <c r="AX125" s="742"/>
      <c r="AY125" s="742"/>
      <c r="AZ125" s="742"/>
      <c r="BA125" s="742"/>
      <c r="BB125" s="742"/>
      <c r="BC125" s="742"/>
      <c r="BD125" s="742"/>
      <c r="BE125" s="742"/>
      <c r="BF125" s="742"/>
      <c r="BG125" s="742"/>
      <c r="BH125" s="742"/>
      <c r="BI125" s="742"/>
      <c r="BJ125" s="742"/>
      <c r="BK125" s="742"/>
      <c r="BL125" s="742"/>
      <c r="BM125" s="742"/>
      <c r="BN125" s="742"/>
      <c r="BO125" s="742"/>
      <c r="BP125" s="742"/>
      <c r="BQ125" s="742"/>
      <c r="BR125" s="167"/>
    </row>
    <row r="126" spans="2:70" s="139" customFormat="1" ht="12.75" customHeight="1" x14ac:dyDescent="0.4">
      <c r="B126" s="175"/>
      <c r="C126" s="811" t="str">
        <f>IF(履歴入力!E5=""," ・・ ",履歴入力!E5)</f>
        <v> ・・ </v>
      </c>
      <c r="D126" s="811"/>
      <c r="E126" s="811"/>
      <c r="F126" s="811"/>
      <c r="G126" s="811"/>
      <c r="H126" s="811"/>
      <c r="I126" s="176"/>
      <c r="J126" s="171"/>
      <c r="K126" s="720" t="str">
        <f>IF(履歴入力!H5="","",履歴入力!H5&amp;"　"&amp;履歴入力!N5)</f>
        <v/>
      </c>
      <c r="L126" s="720"/>
      <c r="M126" s="720"/>
      <c r="N126" s="720"/>
      <c r="O126" s="720"/>
      <c r="P126" s="720"/>
      <c r="Q126" s="720"/>
      <c r="R126" s="720"/>
      <c r="S126" s="720"/>
      <c r="T126" s="720"/>
      <c r="U126" s="720"/>
      <c r="V126" s="720"/>
      <c r="W126" s="720"/>
      <c r="X126" s="720"/>
      <c r="Y126" s="720"/>
      <c r="Z126" s="720"/>
      <c r="AA126" s="720"/>
      <c r="AB126" s="720"/>
      <c r="AC126" s="720"/>
      <c r="AD126" s="720"/>
      <c r="AE126" s="720"/>
      <c r="AF126" s="720"/>
      <c r="AG126" s="720"/>
      <c r="AH126" s="176"/>
      <c r="AI126" s="700" t="str">
        <f>IF(履歴入力!P5="","昼・夜",履歴入力!P5)</f>
        <v>昼・夜</v>
      </c>
      <c r="AJ126" s="712"/>
      <c r="AK126" s="781"/>
      <c r="AL126" s="207"/>
      <c r="AM126" s="811" t="str">
        <f>IF(履歴入力!V19=""," ・・ ",履歴入力!V19&amp;CHAR(10)&amp;履歴入力!W19)</f>
        <v> ・・ </v>
      </c>
      <c r="AN126" s="811"/>
      <c r="AO126" s="811"/>
      <c r="AP126" s="811"/>
      <c r="AQ126" s="811"/>
      <c r="AR126" s="171"/>
      <c r="AS126" s="209"/>
      <c r="AT126" s="746" t="str">
        <f>IF(履歴入力!H19="","",履歴入力!H19&amp;"　"&amp;履歴入力!P19&amp;"　"&amp;履歴入力!P20)</f>
        <v/>
      </c>
      <c r="AU126" s="746"/>
      <c r="AV126" s="746"/>
      <c r="AW126" s="746"/>
      <c r="AX126" s="746"/>
      <c r="AY126" s="746"/>
      <c r="AZ126" s="746"/>
      <c r="BA126" s="746"/>
      <c r="BB126" s="746"/>
      <c r="BC126" s="746"/>
      <c r="BD126" s="746"/>
      <c r="BE126" s="746"/>
      <c r="BF126" s="746"/>
      <c r="BG126" s="746"/>
      <c r="BH126" s="746"/>
      <c r="BI126" s="746"/>
      <c r="BJ126" s="746"/>
      <c r="BK126" s="746"/>
      <c r="BL126" s="746"/>
      <c r="BM126" s="746"/>
      <c r="BN126" s="746"/>
      <c r="BO126" s="746"/>
      <c r="BP126" s="746"/>
      <c r="BQ126" s="746"/>
      <c r="BR126" s="161"/>
    </row>
    <row r="127" spans="2:70" s="139" customFormat="1" ht="12.75" customHeight="1" x14ac:dyDescent="0.4">
      <c r="B127" s="173"/>
      <c r="C127" s="812"/>
      <c r="D127" s="812"/>
      <c r="E127" s="812"/>
      <c r="F127" s="812"/>
      <c r="G127" s="812"/>
      <c r="H127" s="812"/>
      <c r="I127" s="164"/>
      <c r="J127" s="163"/>
      <c r="K127" s="722"/>
      <c r="L127" s="722"/>
      <c r="M127" s="722"/>
      <c r="N127" s="722"/>
      <c r="O127" s="722"/>
      <c r="P127" s="722"/>
      <c r="Q127" s="722"/>
      <c r="R127" s="722"/>
      <c r="S127" s="722"/>
      <c r="T127" s="722"/>
      <c r="U127" s="722"/>
      <c r="V127" s="722"/>
      <c r="W127" s="722"/>
      <c r="X127" s="722"/>
      <c r="Y127" s="722"/>
      <c r="Z127" s="722"/>
      <c r="AA127" s="722"/>
      <c r="AB127" s="722"/>
      <c r="AC127" s="722"/>
      <c r="AD127" s="722"/>
      <c r="AE127" s="722"/>
      <c r="AF127" s="722"/>
      <c r="AG127" s="722"/>
      <c r="AH127" s="164"/>
      <c r="AI127" s="718"/>
      <c r="AJ127" s="679"/>
      <c r="AK127" s="737"/>
      <c r="AL127" s="186"/>
      <c r="AM127" s="812"/>
      <c r="AN127" s="812"/>
      <c r="AO127" s="812"/>
      <c r="AP127" s="812"/>
      <c r="AQ127" s="812"/>
      <c r="AR127" s="163"/>
      <c r="AS127" s="205"/>
      <c r="AT127" s="742"/>
      <c r="AU127" s="742"/>
      <c r="AV127" s="742"/>
      <c r="AW127" s="742"/>
      <c r="AX127" s="742"/>
      <c r="AY127" s="742"/>
      <c r="AZ127" s="742"/>
      <c r="BA127" s="742"/>
      <c r="BB127" s="742"/>
      <c r="BC127" s="742"/>
      <c r="BD127" s="742"/>
      <c r="BE127" s="742"/>
      <c r="BF127" s="742"/>
      <c r="BG127" s="742"/>
      <c r="BH127" s="742"/>
      <c r="BI127" s="742"/>
      <c r="BJ127" s="742"/>
      <c r="BK127" s="742"/>
      <c r="BL127" s="742"/>
      <c r="BM127" s="742"/>
      <c r="BN127" s="742"/>
      <c r="BO127" s="742"/>
      <c r="BP127" s="742"/>
      <c r="BQ127" s="742"/>
      <c r="BR127" s="167"/>
    </row>
    <row r="128" spans="2:70" s="139" customFormat="1" ht="12.75" customHeight="1" x14ac:dyDescent="0.4">
      <c r="B128" s="175"/>
      <c r="C128" s="811" t="str">
        <f>IF(履歴入力!E6=""," ・・ ",履歴入力!E6)</f>
        <v> ・・ </v>
      </c>
      <c r="D128" s="811"/>
      <c r="E128" s="811"/>
      <c r="F128" s="811"/>
      <c r="G128" s="811"/>
      <c r="H128" s="811"/>
      <c r="I128" s="176"/>
      <c r="J128" s="171"/>
      <c r="K128" s="720" t="str">
        <f>IF(履歴入力!H6="","",履歴入力!H6&amp;"　"&amp;履歴入力!N6)</f>
        <v/>
      </c>
      <c r="L128" s="720"/>
      <c r="M128" s="720"/>
      <c r="N128" s="720"/>
      <c r="O128" s="720"/>
      <c r="P128" s="720"/>
      <c r="Q128" s="720"/>
      <c r="R128" s="720"/>
      <c r="S128" s="720"/>
      <c r="T128" s="720"/>
      <c r="U128" s="720"/>
      <c r="V128" s="720"/>
      <c r="W128" s="720"/>
      <c r="X128" s="720"/>
      <c r="Y128" s="720"/>
      <c r="Z128" s="720"/>
      <c r="AA128" s="720"/>
      <c r="AB128" s="720"/>
      <c r="AC128" s="720"/>
      <c r="AD128" s="720"/>
      <c r="AE128" s="720"/>
      <c r="AF128" s="720"/>
      <c r="AG128" s="720"/>
      <c r="AH128" s="176"/>
      <c r="AI128" s="700" t="str">
        <f>IF(履歴入力!P6="","昼・夜",履歴入力!P6)</f>
        <v>昼・夜</v>
      </c>
      <c r="AJ128" s="712"/>
      <c r="AK128" s="781"/>
      <c r="AL128" s="207"/>
      <c r="AM128" s="811" t="str">
        <f>IF(履歴入力!V21=""," ・・ ",履歴入力!V21&amp;CHAR(10)&amp;履歴入力!W21)</f>
        <v> ・・ </v>
      </c>
      <c r="AN128" s="811"/>
      <c r="AO128" s="811"/>
      <c r="AP128" s="811"/>
      <c r="AQ128" s="811"/>
      <c r="AR128" s="171"/>
      <c r="AS128" s="209"/>
      <c r="AT128" s="746" t="str">
        <f>IF(履歴入力!H21="","",履歴入力!H21&amp;"　"&amp;履歴入力!P21&amp;"　"&amp;履歴入力!P22)</f>
        <v/>
      </c>
      <c r="AU128" s="746"/>
      <c r="AV128" s="746"/>
      <c r="AW128" s="746"/>
      <c r="AX128" s="746"/>
      <c r="AY128" s="746"/>
      <c r="AZ128" s="746"/>
      <c r="BA128" s="746"/>
      <c r="BB128" s="746"/>
      <c r="BC128" s="746"/>
      <c r="BD128" s="746"/>
      <c r="BE128" s="746"/>
      <c r="BF128" s="746"/>
      <c r="BG128" s="746"/>
      <c r="BH128" s="746"/>
      <c r="BI128" s="746"/>
      <c r="BJ128" s="746"/>
      <c r="BK128" s="746"/>
      <c r="BL128" s="746"/>
      <c r="BM128" s="746"/>
      <c r="BN128" s="746"/>
      <c r="BO128" s="746"/>
      <c r="BP128" s="746"/>
      <c r="BQ128" s="746"/>
      <c r="BR128" s="161"/>
    </row>
    <row r="129" spans="2:70" s="139" customFormat="1" ht="12.75" customHeight="1" x14ac:dyDescent="0.4">
      <c r="B129" s="173"/>
      <c r="C129" s="812"/>
      <c r="D129" s="812"/>
      <c r="E129" s="812"/>
      <c r="F129" s="812"/>
      <c r="G129" s="812"/>
      <c r="H129" s="812"/>
      <c r="I129" s="164"/>
      <c r="J129" s="163"/>
      <c r="K129" s="722"/>
      <c r="L129" s="722"/>
      <c r="M129" s="722"/>
      <c r="N129" s="722"/>
      <c r="O129" s="722"/>
      <c r="P129" s="722"/>
      <c r="Q129" s="722"/>
      <c r="R129" s="722"/>
      <c r="S129" s="722"/>
      <c r="T129" s="722"/>
      <c r="U129" s="722"/>
      <c r="V129" s="722"/>
      <c r="W129" s="722"/>
      <c r="X129" s="722"/>
      <c r="Y129" s="722"/>
      <c r="Z129" s="722"/>
      <c r="AA129" s="722"/>
      <c r="AB129" s="722"/>
      <c r="AC129" s="722"/>
      <c r="AD129" s="722"/>
      <c r="AE129" s="722"/>
      <c r="AF129" s="722"/>
      <c r="AG129" s="722"/>
      <c r="AH129" s="164"/>
      <c r="AI129" s="718"/>
      <c r="AJ129" s="679"/>
      <c r="AK129" s="737"/>
      <c r="AL129" s="186"/>
      <c r="AM129" s="812"/>
      <c r="AN129" s="812"/>
      <c r="AO129" s="812"/>
      <c r="AP129" s="812"/>
      <c r="AQ129" s="812"/>
      <c r="AR129" s="163"/>
      <c r="AS129" s="205"/>
      <c r="AT129" s="742"/>
      <c r="AU129" s="742"/>
      <c r="AV129" s="742"/>
      <c r="AW129" s="742"/>
      <c r="AX129" s="742"/>
      <c r="AY129" s="742"/>
      <c r="AZ129" s="742"/>
      <c r="BA129" s="742"/>
      <c r="BB129" s="742"/>
      <c r="BC129" s="742"/>
      <c r="BD129" s="742"/>
      <c r="BE129" s="742"/>
      <c r="BF129" s="742"/>
      <c r="BG129" s="742"/>
      <c r="BH129" s="742"/>
      <c r="BI129" s="742"/>
      <c r="BJ129" s="742"/>
      <c r="BK129" s="742"/>
      <c r="BL129" s="742"/>
      <c r="BM129" s="742"/>
      <c r="BN129" s="742"/>
      <c r="BO129" s="742"/>
      <c r="BP129" s="742"/>
      <c r="BQ129" s="742"/>
      <c r="BR129" s="167"/>
    </row>
    <row r="130" spans="2:70" s="139" customFormat="1" ht="12.75" customHeight="1" x14ac:dyDescent="0.4">
      <c r="B130" s="175"/>
      <c r="C130" s="811" t="str">
        <f>IF(履歴入力!E7=""," ・・ ",履歴入力!E7)</f>
        <v> ・・ </v>
      </c>
      <c r="D130" s="811"/>
      <c r="E130" s="811"/>
      <c r="F130" s="811"/>
      <c r="G130" s="811"/>
      <c r="H130" s="811"/>
      <c r="I130" s="176"/>
      <c r="J130" s="171"/>
      <c r="K130" s="720" t="str">
        <f>IF(履歴入力!H7="","",履歴入力!H7&amp;"　"&amp;履歴入力!N7)</f>
        <v/>
      </c>
      <c r="L130" s="720"/>
      <c r="M130" s="720"/>
      <c r="N130" s="720"/>
      <c r="O130" s="720"/>
      <c r="P130" s="720"/>
      <c r="Q130" s="720"/>
      <c r="R130" s="720"/>
      <c r="S130" s="720"/>
      <c r="T130" s="720"/>
      <c r="U130" s="720"/>
      <c r="V130" s="720"/>
      <c r="W130" s="720"/>
      <c r="X130" s="720"/>
      <c r="Y130" s="720"/>
      <c r="Z130" s="720"/>
      <c r="AA130" s="720"/>
      <c r="AB130" s="720"/>
      <c r="AC130" s="720"/>
      <c r="AD130" s="720"/>
      <c r="AE130" s="720"/>
      <c r="AF130" s="720"/>
      <c r="AG130" s="720"/>
      <c r="AH130" s="176"/>
      <c r="AI130" s="700" t="str">
        <f>IF(履歴入力!P7="","昼・夜",履歴入力!P7)</f>
        <v>昼・夜</v>
      </c>
      <c r="AJ130" s="712"/>
      <c r="AK130" s="781"/>
      <c r="AL130" s="207"/>
      <c r="AM130" s="811" t="str">
        <f>IF(履歴入力!V23=""," ・・ ",履歴入力!V23&amp;CHAR(10)&amp;履歴入力!W23)</f>
        <v> ・・ </v>
      </c>
      <c r="AN130" s="811"/>
      <c r="AO130" s="811"/>
      <c r="AP130" s="811"/>
      <c r="AQ130" s="811"/>
      <c r="AR130" s="171"/>
      <c r="AS130" s="209"/>
      <c r="AT130" s="746" t="str">
        <f>IF(履歴入力!H23="","",履歴入力!H23&amp;"　"&amp;履歴入力!P23&amp;"　"&amp;履歴入力!P24)</f>
        <v/>
      </c>
      <c r="AU130" s="746"/>
      <c r="AV130" s="746"/>
      <c r="AW130" s="746"/>
      <c r="AX130" s="746"/>
      <c r="AY130" s="746"/>
      <c r="AZ130" s="746"/>
      <c r="BA130" s="746"/>
      <c r="BB130" s="746"/>
      <c r="BC130" s="746"/>
      <c r="BD130" s="746"/>
      <c r="BE130" s="746"/>
      <c r="BF130" s="746"/>
      <c r="BG130" s="746"/>
      <c r="BH130" s="746"/>
      <c r="BI130" s="746"/>
      <c r="BJ130" s="746"/>
      <c r="BK130" s="746"/>
      <c r="BL130" s="746"/>
      <c r="BM130" s="746"/>
      <c r="BN130" s="746"/>
      <c r="BO130" s="746"/>
      <c r="BP130" s="746"/>
      <c r="BQ130" s="746"/>
      <c r="BR130" s="161"/>
    </row>
    <row r="131" spans="2:70" s="139" customFormat="1" ht="12.75" customHeight="1" x14ac:dyDescent="0.4">
      <c r="B131" s="173"/>
      <c r="C131" s="812"/>
      <c r="D131" s="812"/>
      <c r="E131" s="812"/>
      <c r="F131" s="812"/>
      <c r="G131" s="812"/>
      <c r="H131" s="812"/>
      <c r="I131" s="164"/>
      <c r="J131" s="163"/>
      <c r="K131" s="722"/>
      <c r="L131" s="722"/>
      <c r="M131" s="722"/>
      <c r="N131" s="722"/>
      <c r="O131" s="722"/>
      <c r="P131" s="722"/>
      <c r="Q131" s="722"/>
      <c r="R131" s="722"/>
      <c r="S131" s="722"/>
      <c r="T131" s="722"/>
      <c r="U131" s="722"/>
      <c r="V131" s="722"/>
      <c r="W131" s="722"/>
      <c r="X131" s="722"/>
      <c r="Y131" s="722"/>
      <c r="Z131" s="722"/>
      <c r="AA131" s="722"/>
      <c r="AB131" s="722"/>
      <c r="AC131" s="722"/>
      <c r="AD131" s="722"/>
      <c r="AE131" s="722"/>
      <c r="AF131" s="722"/>
      <c r="AG131" s="722"/>
      <c r="AH131" s="164"/>
      <c r="AI131" s="718"/>
      <c r="AJ131" s="679"/>
      <c r="AK131" s="737"/>
      <c r="AL131" s="186"/>
      <c r="AM131" s="812"/>
      <c r="AN131" s="812"/>
      <c r="AO131" s="812"/>
      <c r="AP131" s="812"/>
      <c r="AQ131" s="812"/>
      <c r="AR131" s="163"/>
      <c r="AS131" s="205"/>
      <c r="AT131" s="742"/>
      <c r="AU131" s="742"/>
      <c r="AV131" s="742"/>
      <c r="AW131" s="742"/>
      <c r="AX131" s="742"/>
      <c r="AY131" s="742"/>
      <c r="AZ131" s="742"/>
      <c r="BA131" s="742"/>
      <c r="BB131" s="742"/>
      <c r="BC131" s="742"/>
      <c r="BD131" s="742"/>
      <c r="BE131" s="742"/>
      <c r="BF131" s="742"/>
      <c r="BG131" s="742"/>
      <c r="BH131" s="742"/>
      <c r="BI131" s="742"/>
      <c r="BJ131" s="742"/>
      <c r="BK131" s="742"/>
      <c r="BL131" s="742"/>
      <c r="BM131" s="742"/>
      <c r="BN131" s="742"/>
      <c r="BO131" s="742"/>
      <c r="BP131" s="742"/>
      <c r="BQ131" s="742"/>
      <c r="BR131" s="167"/>
    </row>
    <row r="132" spans="2:70" s="139" customFormat="1" ht="12.75" customHeight="1" x14ac:dyDescent="0.4">
      <c r="B132" s="175"/>
      <c r="C132" s="811" t="str">
        <f>IF(履歴入力!E8=""," ・・ ",履歴入力!E8)</f>
        <v> ・・ </v>
      </c>
      <c r="D132" s="811"/>
      <c r="E132" s="811"/>
      <c r="F132" s="811"/>
      <c r="G132" s="811"/>
      <c r="H132" s="811"/>
      <c r="I132" s="176"/>
      <c r="J132" s="171"/>
      <c r="K132" s="720" t="str">
        <f>IF(履歴入力!H8="","",履歴入力!H8&amp;"　"&amp;履歴入力!N8)</f>
        <v/>
      </c>
      <c r="L132" s="720"/>
      <c r="M132" s="720"/>
      <c r="N132" s="720"/>
      <c r="O132" s="720"/>
      <c r="P132" s="720"/>
      <c r="Q132" s="720"/>
      <c r="R132" s="720"/>
      <c r="S132" s="720"/>
      <c r="T132" s="720"/>
      <c r="U132" s="720"/>
      <c r="V132" s="720"/>
      <c r="W132" s="720"/>
      <c r="X132" s="720"/>
      <c r="Y132" s="720"/>
      <c r="Z132" s="720"/>
      <c r="AA132" s="720"/>
      <c r="AB132" s="720"/>
      <c r="AC132" s="720"/>
      <c r="AD132" s="720"/>
      <c r="AE132" s="720"/>
      <c r="AF132" s="720"/>
      <c r="AG132" s="720"/>
      <c r="AH132" s="176"/>
      <c r="AI132" s="700" t="str">
        <f>IF(履歴入力!P8="","昼・夜",履歴入力!P8)</f>
        <v>昼・夜</v>
      </c>
      <c r="AJ132" s="712"/>
      <c r="AK132" s="781"/>
      <c r="AL132" s="207"/>
      <c r="AM132" s="811" t="str">
        <f>IF(履歴入力!V25=""," ・・ ",履歴入力!V25&amp;CHAR(10)&amp;履歴入力!W25)</f>
        <v> ・・ </v>
      </c>
      <c r="AN132" s="811"/>
      <c r="AO132" s="811"/>
      <c r="AP132" s="811"/>
      <c r="AQ132" s="811"/>
      <c r="AR132" s="171"/>
      <c r="AS132" s="209"/>
      <c r="AT132" s="746" t="str">
        <f>IF(履歴入力!H25="","",履歴入力!H25&amp;"　"&amp;履歴入力!P25&amp;"　"&amp;履歴入力!P26)</f>
        <v/>
      </c>
      <c r="AU132" s="746"/>
      <c r="AV132" s="746"/>
      <c r="AW132" s="746"/>
      <c r="AX132" s="746"/>
      <c r="AY132" s="746"/>
      <c r="AZ132" s="746"/>
      <c r="BA132" s="746"/>
      <c r="BB132" s="746"/>
      <c r="BC132" s="746"/>
      <c r="BD132" s="746"/>
      <c r="BE132" s="746"/>
      <c r="BF132" s="746"/>
      <c r="BG132" s="746"/>
      <c r="BH132" s="746"/>
      <c r="BI132" s="746"/>
      <c r="BJ132" s="746"/>
      <c r="BK132" s="746"/>
      <c r="BL132" s="746"/>
      <c r="BM132" s="746"/>
      <c r="BN132" s="746"/>
      <c r="BO132" s="746"/>
      <c r="BP132" s="746"/>
      <c r="BQ132" s="746"/>
      <c r="BR132" s="161"/>
    </row>
    <row r="133" spans="2:70" s="139" customFormat="1" ht="12.75" customHeight="1" x14ac:dyDescent="0.4">
      <c r="B133" s="173"/>
      <c r="C133" s="812"/>
      <c r="D133" s="812"/>
      <c r="E133" s="812"/>
      <c r="F133" s="812"/>
      <c r="G133" s="812"/>
      <c r="H133" s="812"/>
      <c r="I133" s="164"/>
      <c r="J133" s="163"/>
      <c r="K133" s="722"/>
      <c r="L133" s="722"/>
      <c r="M133" s="722"/>
      <c r="N133" s="722"/>
      <c r="O133" s="722"/>
      <c r="P133" s="722"/>
      <c r="Q133" s="722"/>
      <c r="R133" s="722"/>
      <c r="S133" s="722"/>
      <c r="T133" s="722"/>
      <c r="U133" s="722"/>
      <c r="V133" s="722"/>
      <c r="W133" s="722"/>
      <c r="X133" s="722"/>
      <c r="Y133" s="722"/>
      <c r="Z133" s="722"/>
      <c r="AA133" s="722"/>
      <c r="AB133" s="722"/>
      <c r="AC133" s="722"/>
      <c r="AD133" s="722"/>
      <c r="AE133" s="722"/>
      <c r="AF133" s="722"/>
      <c r="AG133" s="722"/>
      <c r="AH133" s="164"/>
      <c r="AI133" s="718"/>
      <c r="AJ133" s="679"/>
      <c r="AK133" s="737"/>
      <c r="AL133" s="186"/>
      <c r="AM133" s="812"/>
      <c r="AN133" s="812"/>
      <c r="AO133" s="812"/>
      <c r="AP133" s="812"/>
      <c r="AQ133" s="812"/>
      <c r="AR133" s="163"/>
      <c r="AS133" s="205"/>
      <c r="AT133" s="742"/>
      <c r="AU133" s="742"/>
      <c r="AV133" s="742"/>
      <c r="AW133" s="742"/>
      <c r="AX133" s="742"/>
      <c r="AY133" s="742"/>
      <c r="AZ133" s="742"/>
      <c r="BA133" s="742"/>
      <c r="BB133" s="742"/>
      <c r="BC133" s="742"/>
      <c r="BD133" s="742"/>
      <c r="BE133" s="742"/>
      <c r="BF133" s="742"/>
      <c r="BG133" s="742"/>
      <c r="BH133" s="742"/>
      <c r="BI133" s="742"/>
      <c r="BJ133" s="742"/>
      <c r="BK133" s="742"/>
      <c r="BL133" s="742"/>
      <c r="BM133" s="742"/>
      <c r="BN133" s="742"/>
      <c r="BO133" s="742"/>
      <c r="BP133" s="742"/>
      <c r="BQ133" s="742"/>
      <c r="BR133" s="167"/>
    </row>
    <row r="134" spans="2:70" s="139" customFormat="1" ht="12.75" customHeight="1" x14ac:dyDescent="0.4">
      <c r="B134" s="175"/>
      <c r="C134" s="811" t="str">
        <f>IF(履歴入力!E9=""," ・・ ",履歴入力!E9)</f>
        <v> ・・ </v>
      </c>
      <c r="D134" s="811"/>
      <c r="E134" s="811"/>
      <c r="F134" s="811"/>
      <c r="G134" s="811"/>
      <c r="H134" s="811"/>
      <c r="I134" s="176"/>
      <c r="J134" s="171"/>
      <c r="K134" s="720" t="str">
        <f>IF(履歴入力!H9="","",履歴入力!H9&amp;"　"&amp;履歴入力!N9)</f>
        <v/>
      </c>
      <c r="L134" s="720"/>
      <c r="M134" s="720"/>
      <c r="N134" s="720"/>
      <c r="O134" s="720"/>
      <c r="P134" s="720"/>
      <c r="Q134" s="720"/>
      <c r="R134" s="720"/>
      <c r="S134" s="720"/>
      <c r="T134" s="720"/>
      <c r="U134" s="720"/>
      <c r="V134" s="720"/>
      <c r="W134" s="720"/>
      <c r="X134" s="720"/>
      <c r="Y134" s="720"/>
      <c r="Z134" s="720"/>
      <c r="AA134" s="720"/>
      <c r="AB134" s="720"/>
      <c r="AC134" s="720"/>
      <c r="AD134" s="720"/>
      <c r="AE134" s="720"/>
      <c r="AF134" s="720"/>
      <c r="AG134" s="720"/>
      <c r="AH134" s="176"/>
      <c r="AI134" s="700" t="str">
        <f>IF(履歴入力!P9="","昼・夜",履歴入力!P9)</f>
        <v>昼・夜</v>
      </c>
      <c r="AJ134" s="712"/>
      <c r="AK134" s="781"/>
      <c r="AL134" s="207"/>
      <c r="AM134" s="811" t="str">
        <f>IF(履歴入力!V27=""," ・・ ",履歴入力!V27&amp;CHAR(10)&amp;履歴入力!W27)</f>
        <v> ・・ </v>
      </c>
      <c r="AN134" s="811"/>
      <c r="AO134" s="811"/>
      <c r="AP134" s="811"/>
      <c r="AQ134" s="811"/>
      <c r="AR134" s="171"/>
      <c r="AS134" s="209"/>
      <c r="AT134" s="746" t="str">
        <f>IF(履歴入力!H27="","",履歴入力!H27&amp;"　"&amp;履歴入力!P27&amp;"　"&amp;履歴入力!P28)</f>
        <v/>
      </c>
      <c r="AU134" s="746"/>
      <c r="AV134" s="746"/>
      <c r="AW134" s="746"/>
      <c r="AX134" s="746"/>
      <c r="AY134" s="746"/>
      <c r="AZ134" s="746"/>
      <c r="BA134" s="746"/>
      <c r="BB134" s="746"/>
      <c r="BC134" s="746"/>
      <c r="BD134" s="746"/>
      <c r="BE134" s="746"/>
      <c r="BF134" s="746"/>
      <c r="BG134" s="746"/>
      <c r="BH134" s="746"/>
      <c r="BI134" s="746"/>
      <c r="BJ134" s="746"/>
      <c r="BK134" s="746"/>
      <c r="BL134" s="746"/>
      <c r="BM134" s="746"/>
      <c r="BN134" s="746"/>
      <c r="BO134" s="746"/>
      <c r="BP134" s="746"/>
      <c r="BQ134" s="746"/>
      <c r="BR134" s="161"/>
    </row>
    <row r="135" spans="2:70" s="139" customFormat="1" ht="12.75" customHeight="1" x14ac:dyDescent="0.4">
      <c r="B135" s="173"/>
      <c r="C135" s="812"/>
      <c r="D135" s="812"/>
      <c r="E135" s="812"/>
      <c r="F135" s="812"/>
      <c r="G135" s="812"/>
      <c r="H135" s="812"/>
      <c r="I135" s="164"/>
      <c r="J135" s="163"/>
      <c r="K135" s="722"/>
      <c r="L135" s="722"/>
      <c r="M135" s="722"/>
      <c r="N135" s="722"/>
      <c r="O135" s="722"/>
      <c r="P135" s="722"/>
      <c r="Q135" s="722"/>
      <c r="R135" s="722"/>
      <c r="S135" s="722"/>
      <c r="T135" s="722"/>
      <c r="U135" s="722"/>
      <c r="V135" s="722"/>
      <c r="W135" s="722"/>
      <c r="X135" s="722"/>
      <c r="Y135" s="722"/>
      <c r="Z135" s="722"/>
      <c r="AA135" s="722"/>
      <c r="AB135" s="722"/>
      <c r="AC135" s="722"/>
      <c r="AD135" s="722"/>
      <c r="AE135" s="722"/>
      <c r="AF135" s="722"/>
      <c r="AG135" s="722"/>
      <c r="AH135" s="164"/>
      <c r="AI135" s="718"/>
      <c r="AJ135" s="679"/>
      <c r="AK135" s="737"/>
      <c r="AL135" s="186"/>
      <c r="AM135" s="812"/>
      <c r="AN135" s="812"/>
      <c r="AO135" s="812"/>
      <c r="AP135" s="812"/>
      <c r="AQ135" s="812"/>
      <c r="AR135" s="163"/>
      <c r="AS135" s="205"/>
      <c r="AT135" s="742"/>
      <c r="AU135" s="742"/>
      <c r="AV135" s="742"/>
      <c r="AW135" s="742"/>
      <c r="AX135" s="742"/>
      <c r="AY135" s="742"/>
      <c r="AZ135" s="742"/>
      <c r="BA135" s="742"/>
      <c r="BB135" s="742"/>
      <c r="BC135" s="742"/>
      <c r="BD135" s="742"/>
      <c r="BE135" s="742"/>
      <c r="BF135" s="742"/>
      <c r="BG135" s="742"/>
      <c r="BH135" s="742"/>
      <c r="BI135" s="742"/>
      <c r="BJ135" s="742"/>
      <c r="BK135" s="742"/>
      <c r="BL135" s="742"/>
      <c r="BM135" s="742"/>
      <c r="BN135" s="742"/>
      <c r="BO135" s="742"/>
      <c r="BP135" s="742"/>
      <c r="BQ135" s="742"/>
      <c r="BR135" s="167"/>
    </row>
    <row r="136" spans="2:70" s="139" customFormat="1" ht="12.75" customHeight="1" x14ac:dyDescent="0.4">
      <c r="B136" s="175"/>
      <c r="C136" s="811" t="str">
        <f>IF(履歴入力!E10=""," ・・ ",履歴入力!E10)</f>
        <v> ・・ </v>
      </c>
      <c r="D136" s="811"/>
      <c r="E136" s="811"/>
      <c r="F136" s="811"/>
      <c r="G136" s="811"/>
      <c r="H136" s="811"/>
      <c r="I136" s="176"/>
      <c r="J136" s="171"/>
      <c r="K136" s="720" t="str">
        <f>IF(履歴入力!H10="","",履歴入力!H10&amp;"　"&amp;履歴入力!N10)</f>
        <v/>
      </c>
      <c r="L136" s="720"/>
      <c r="M136" s="720"/>
      <c r="N136" s="720"/>
      <c r="O136" s="720"/>
      <c r="P136" s="720"/>
      <c r="Q136" s="720"/>
      <c r="R136" s="720"/>
      <c r="S136" s="720"/>
      <c r="T136" s="720"/>
      <c r="U136" s="720"/>
      <c r="V136" s="720"/>
      <c r="W136" s="720"/>
      <c r="X136" s="720"/>
      <c r="Y136" s="720"/>
      <c r="Z136" s="720"/>
      <c r="AA136" s="720"/>
      <c r="AB136" s="720"/>
      <c r="AC136" s="720"/>
      <c r="AD136" s="720"/>
      <c r="AE136" s="720"/>
      <c r="AF136" s="720"/>
      <c r="AG136" s="720"/>
      <c r="AH136" s="176"/>
      <c r="AI136" s="700" t="str">
        <f>IF(履歴入力!P10="","昼・夜",履歴入力!P10)</f>
        <v>昼・夜</v>
      </c>
      <c r="AJ136" s="712"/>
      <c r="AK136" s="781"/>
      <c r="AL136" s="207"/>
      <c r="AM136" s="811" t="str">
        <f>IF(履歴入力!V29=""," ・・ ",履歴入力!V29&amp;CHAR(10)&amp;履歴入力!W29)</f>
        <v> ・・ </v>
      </c>
      <c r="AN136" s="811"/>
      <c r="AO136" s="811"/>
      <c r="AP136" s="811"/>
      <c r="AQ136" s="811"/>
      <c r="AR136" s="171"/>
      <c r="AS136" s="209"/>
      <c r="AT136" s="746" t="str">
        <f>IF(履歴入力!H29="","",履歴入力!H29&amp;"　"&amp;履歴入力!P29&amp;"　"&amp;履歴入力!P30)</f>
        <v/>
      </c>
      <c r="AU136" s="746"/>
      <c r="AV136" s="746"/>
      <c r="AW136" s="746"/>
      <c r="AX136" s="746"/>
      <c r="AY136" s="746"/>
      <c r="AZ136" s="746"/>
      <c r="BA136" s="746"/>
      <c r="BB136" s="746"/>
      <c r="BC136" s="746"/>
      <c r="BD136" s="746"/>
      <c r="BE136" s="746"/>
      <c r="BF136" s="746"/>
      <c r="BG136" s="746"/>
      <c r="BH136" s="746"/>
      <c r="BI136" s="746"/>
      <c r="BJ136" s="746"/>
      <c r="BK136" s="746"/>
      <c r="BL136" s="746"/>
      <c r="BM136" s="746"/>
      <c r="BN136" s="746"/>
      <c r="BO136" s="746"/>
      <c r="BP136" s="746"/>
      <c r="BQ136" s="746"/>
      <c r="BR136" s="161"/>
    </row>
    <row r="137" spans="2:70" s="139" customFormat="1" ht="12.75" customHeight="1" x14ac:dyDescent="0.4">
      <c r="B137" s="173"/>
      <c r="C137" s="812"/>
      <c r="D137" s="812"/>
      <c r="E137" s="812"/>
      <c r="F137" s="812"/>
      <c r="G137" s="812"/>
      <c r="H137" s="812"/>
      <c r="I137" s="164"/>
      <c r="J137" s="163"/>
      <c r="K137" s="722"/>
      <c r="L137" s="722"/>
      <c r="M137" s="722"/>
      <c r="N137" s="722"/>
      <c r="O137" s="722"/>
      <c r="P137" s="722"/>
      <c r="Q137" s="722"/>
      <c r="R137" s="722"/>
      <c r="S137" s="722"/>
      <c r="T137" s="722"/>
      <c r="U137" s="722"/>
      <c r="V137" s="722"/>
      <c r="W137" s="722"/>
      <c r="X137" s="722"/>
      <c r="Y137" s="722"/>
      <c r="Z137" s="722"/>
      <c r="AA137" s="722"/>
      <c r="AB137" s="722"/>
      <c r="AC137" s="722"/>
      <c r="AD137" s="722"/>
      <c r="AE137" s="722"/>
      <c r="AF137" s="722"/>
      <c r="AG137" s="722"/>
      <c r="AH137" s="164"/>
      <c r="AI137" s="718"/>
      <c r="AJ137" s="679"/>
      <c r="AK137" s="737"/>
      <c r="AL137" s="186"/>
      <c r="AM137" s="812"/>
      <c r="AN137" s="812"/>
      <c r="AO137" s="812"/>
      <c r="AP137" s="812"/>
      <c r="AQ137" s="812"/>
      <c r="AR137" s="163"/>
      <c r="AS137" s="205"/>
      <c r="AT137" s="742"/>
      <c r="AU137" s="742"/>
      <c r="AV137" s="742"/>
      <c r="AW137" s="742"/>
      <c r="AX137" s="742"/>
      <c r="AY137" s="742"/>
      <c r="AZ137" s="742"/>
      <c r="BA137" s="742"/>
      <c r="BB137" s="742"/>
      <c r="BC137" s="742"/>
      <c r="BD137" s="742"/>
      <c r="BE137" s="742"/>
      <c r="BF137" s="742"/>
      <c r="BG137" s="742"/>
      <c r="BH137" s="742"/>
      <c r="BI137" s="742"/>
      <c r="BJ137" s="742"/>
      <c r="BK137" s="742"/>
      <c r="BL137" s="742"/>
      <c r="BM137" s="742"/>
      <c r="BN137" s="742"/>
      <c r="BO137" s="742"/>
      <c r="BP137" s="742"/>
      <c r="BQ137" s="742"/>
      <c r="BR137" s="167"/>
    </row>
    <row r="138" spans="2:70" s="139" customFormat="1" ht="12.75" customHeight="1" x14ac:dyDescent="0.4">
      <c r="B138" s="175"/>
      <c r="C138" s="811" t="str">
        <f>IF(履歴入力!E11=""," ・・ ",履歴入力!E11)</f>
        <v> ・・ </v>
      </c>
      <c r="D138" s="811"/>
      <c r="E138" s="811"/>
      <c r="F138" s="811"/>
      <c r="G138" s="811"/>
      <c r="H138" s="811"/>
      <c r="I138" s="176"/>
      <c r="J138" s="171"/>
      <c r="K138" s="720" t="str">
        <f>IF(履歴入力!H11="","",履歴入力!H11&amp;"　"&amp;履歴入力!N11)</f>
        <v/>
      </c>
      <c r="L138" s="720"/>
      <c r="M138" s="720"/>
      <c r="N138" s="720"/>
      <c r="O138" s="720"/>
      <c r="P138" s="720"/>
      <c r="Q138" s="720"/>
      <c r="R138" s="720"/>
      <c r="S138" s="720"/>
      <c r="T138" s="720"/>
      <c r="U138" s="720"/>
      <c r="V138" s="720"/>
      <c r="W138" s="720"/>
      <c r="X138" s="720"/>
      <c r="Y138" s="720"/>
      <c r="Z138" s="720"/>
      <c r="AA138" s="720"/>
      <c r="AB138" s="720"/>
      <c r="AC138" s="720"/>
      <c r="AD138" s="720"/>
      <c r="AE138" s="720"/>
      <c r="AF138" s="720"/>
      <c r="AG138" s="720"/>
      <c r="AH138" s="176"/>
      <c r="AI138" s="700" t="str">
        <f>IF(履歴入力!P11="","昼・夜",履歴入力!P11)</f>
        <v>昼・夜</v>
      </c>
      <c r="AJ138" s="712"/>
      <c r="AK138" s="781"/>
      <c r="AL138" s="207"/>
      <c r="AM138" s="811" t="str">
        <f>IF(履歴入力!V31=""," ・・ ",履歴入力!V31&amp;CHAR(10)&amp;履歴入力!W31)</f>
        <v> ・・ </v>
      </c>
      <c r="AN138" s="811"/>
      <c r="AO138" s="811"/>
      <c r="AP138" s="811"/>
      <c r="AQ138" s="811"/>
      <c r="AR138" s="171"/>
      <c r="AS138" s="209"/>
      <c r="AT138" s="746" t="str">
        <f>IF(履歴入力!H31="","",履歴入力!H31&amp;"　"&amp;履歴入力!P31&amp;"　"&amp;履歴入力!P32)</f>
        <v/>
      </c>
      <c r="AU138" s="746"/>
      <c r="AV138" s="746"/>
      <c r="AW138" s="746"/>
      <c r="AX138" s="746"/>
      <c r="AY138" s="746"/>
      <c r="AZ138" s="746"/>
      <c r="BA138" s="746"/>
      <c r="BB138" s="746"/>
      <c r="BC138" s="746"/>
      <c r="BD138" s="746"/>
      <c r="BE138" s="746"/>
      <c r="BF138" s="746"/>
      <c r="BG138" s="746"/>
      <c r="BH138" s="746"/>
      <c r="BI138" s="746"/>
      <c r="BJ138" s="746"/>
      <c r="BK138" s="746"/>
      <c r="BL138" s="746"/>
      <c r="BM138" s="746"/>
      <c r="BN138" s="746"/>
      <c r="BO138" s="746"/>
      <c r="BP138" s="746"/>
      <c r="BQ138" s="746"/>
      <c r="BR138" s="161"/>
    </row>
    <row r="139" spans="2:70" s="139" customFormat="1" ht="12.75" customHeight="1" x14ac:dyDescent="0.4">
      <c r="B139" s="173"/>
      <c r="C139" s="812"/>
      <c r="D139" s="812"/>
      <c r="E139" s="812"/>
      <c r="F139" s="812"/>
      <c r="G139" s="812"/>
      <c r="H139" s="812"/>
      <c r="I139" s="164"/>
      <c r="J139" s="163"/>
      <c r="K139" s="722"/>
      <c r="L139" s="722"/>
      <c r="M139" s="722"/>
      <c r="N139" s="722"/>
      <c r="O139" s="722"/>
      <c r="P139" s="722"/>
      <c r="Q139" s="722"/>
      <c r="R139" s="722"/>
      <c r="S139" s="722"/>
      <c r="T139" s="722"/>
      <c r="U139" s="722"/>
      <c r="V139" s="722"/>
      <c r="W139" s="722"/>
      <c r="X139" s="722"/>
      <c r="Y139" s="722"/>
      <c r="Z139" s="722"/>
      <c r="AA139" s="722"/>
      <c r="AB139" s="722"/>
      <c r="AC139" s="722"/>
      <c r="AD139" s="722"/>
      <c r="AE139" s="722"/>
      <c r="AF139" s="722"/>
      <c r="AG139" s="722"/>
      <c r="AH139" s="164"/>
      <c r="AI139" s="718"/>
      <c r="AJ139" s="679"/>
      <c r="AK139" s="737"/>
      <c r="AL139" s="186"/>
      <c r="AM139" s="812"/>
      <c r="AN139" s="812"/>
      <c r="AO139" s="812"/>
      <c r="AP139" s="812"/>
      <c r="AQ139" s="812"/>
      <c r="AR139" s="163"/>
      <c r="AS139" s="205"/>
      <c r="AT139" s="742"/>
      <c r="AU139" s="742"/>
      <c r="AV139" s="742"/>
      <c r="AW139" s="742"/>
      <c r="AX139" s="742"/>
      <c r="AY139" s="742"/>
      <c r="AZ139" s="742"/>
      <c r="BA139" s="742"/>
      <c r="BB139" s="742"/>
      <c r="BC139" s="742"/>
      <c r="BD139" s="742"/>
      <c r="BE139" s="742"/>
      <c r="BF139" s="742"/>
      <c r="BG139" s="742"/>
      <c r="BH139" s="742"/>
      <c r="BI139" s="742"/>
      <c r="BJ139" s="742"/>
      <c r="BK139" s="742"/>
      <c r="BL139" s="742"/>
      <c r="BM139" s="742"/>
      <c r="BN139" s="742"/>
      <c r="BO139" s="742"/>
      <c r="BP139" s="742"/>
      <c r="BQ139" s="742"/>
      <c r="BR139" s="167"/>
    </row>
    <row r="140" spans="2:70" s="139" customFormat="1" ht="12.75" customHeight="1" x14ac:dyDescent="0.4">
      <c r="B140" s="175"/>
      <c r="C140" s="811" t="str">
        <f>IF(履歴入力!E12=""," ・・ ",履歴入力!E12)</f>
        <v> ・・ </v>
      </c>
      <c r="D140" s="811"/>
      <c r="E140" s="811"/>
      <c r="F140" s="811"/>
      <c r="G140" s="811"/>
      <c r="H140" s="811"/>
      <c r="I140" s="176"/>
      <c r="J140" s="171"/>
      <c r="K140" s="720" t="str">
        <f>IF(履歴入力!H12="","",履歴入力!H12&amp;"　"&amp;履歴入力!N12)</f>
        <v/>
      </c>
      <c r="L140" s="720"/>
      <c r="M140" s="720"/>
      <c r="N140" s="720"/>
      <c r="O140" s="720"/>
      <c r="P140" s="720"/>
      <c r="Q140" s="720"/>
      <c r="R140" s="720"/>
      <c r="S140" s="720"/>
      <c r="T140" s="720"/>
      <c r="U140" s="720"/>
      <c r="V140" s="720"/>
      <c r="W140" s="720"/>
      <c r="X140" s="720"/>
      <c r="Y140" s="720"/>
      <c r="Z140" s="720"/>
      <c r="AA140" s="720"/>
      <c r="AB140" s="720"/>
      <c r="AC140" s="720"/>
      <c r="AD140" s="720"/>
      <c r="AE140" s="720"/>
      <c r="AF140" s="720"/>
      <c r="AG140" s="720"/>
      <c r="AH140" s="176"/>
      <c r="AI140" s="700" t="str">
        <f>IF(履歴入力!P12="","昼・夜",履歴入力!P12)</f>
        <v>昼・夜</v>
      </c>
      <c r="AJ140" s="712"/>
      <c r="AK140" s="781"/>
      <c r="AL140" s="207"/>
      <c r="AM140" s="811" t="str">
        <f>IF(履歴入力!V33=""," ・・ ",履歴入力!V33&amp;CHAR(10)&amp;履歴入力!W33)</f>
        <v> ・・ </v>
      </c>
      <c r="AN140" s="811"/>
      <c r="AO140" s="811"/>
      <c r="AP140" s="811"/>
      <c r="AQ140" s="811"/>
      <c r="AR140" s="171"/>
      <c r="AS140" s="209"/>
      <c r="AT140" s="746" t="str">
        <f>IF(履歴入力!H33="","",履歴入力!H33&amp;"　"&amp;履歴入力!P33&amp;"　"&amp;履歴入力!P34)</f>
        <v/>
      </c>
      <c r="AU140" s="746"/>
      <c r="AV140" s="746"/>
      <c r="AW140" s="746"/>
      <c r="AX140" s="746"/>
      <c r="AY140" s="746"/>
      <c r="AZ140" s="746"/>
      <c r="BA140" s="746"/>
      <c r="BB140" s="746"/>
      <c r="BC140" s="746"/>
      <c r="BD140" s="746"/>
      <c r="BE140" s="746"/>
      <c r="BF140" s="746"/>
      <c r="BG140" s="746"/>
      <c r="BH140" s="746"/>
      <c r="BI140" s="746"/>
      <c r="BJ140" s="746"/>
      <c r="BK140" s="746"/>
      <c r="BL140" s="746"/>
      <c r="BM140" s="746"/>
      <c r="BN140" s="746"/>
      <c r="BO140" s="746"/>
      <c r="BP140" s="746"/>
      <c r="BQ140" s="746"/>
      <c r="BR140" s="161"/>
    </row>
    <row r="141" spans="2:70" s="139" customFormat="1" ht="12.75" customHeight="1" x14ac:dyDescent="0.4">
      <c r="B141" s="173"/>
      <c r="C141" s="812"/>
      <c r="D141" s="812"/>
      <c r="E141" s="812"/>
      <c r="F141" s="812"/>
      <c r="G141" s="812"/>
      <c r="H141" s="812"/>
      <c r="I141" s="164"/>
      <c r="J141" s="163"/>
      <c r="K141" s="722"/>
      <c r="L141" s="722"/>
      <c r="M141" s="722"/>
      <c r="N141" s="722"/>
      <c r="O141" s="722"/>
      <c r="P141" s="722"/>
      <c r="Q141" s="722"/>
      <c r="R141" s="722"/>
      <c r="S141" s="722"/>
      <c r="T141" s="722"/>
      <c r="U141" s="722"/>
      <c r="V141" s="722"/>
      <c r="W141" s="722"/>
      <c r="X141" s="722"/>
      <c r="Y141" s="722"/>
      <c r="Z141" s="722"/>
      <c r="AA141" s="722"/>
      <c r="AB141" s="722"/>
      <c r="AC141" s="722"/>
      <c r="AD141" s="722"/>
      <c r="AE141" s="722"/>
      <c r="AF141" s="722"/>
      <c r="AG141" s="722"/>
      <c r="AH141" s="164"/>
      <c r="AI141" s="718"/>
      <c r="AJ141" s="679"/>
      <c r="AK141" s="737"/>
      <c r="AL141" s="186"/>
      <c r="AM141" s="812"/>
      <c r="AN141" s="812"/>
      <c r="AO141" s="812"/>
      <c r="AP141" s="812"/>
      <c r="AQ141" s="812"/>
      <c r="AR141" s="163"/>
      <c r="AS141" s="205"/>
      <c r="AT141" s="742"/>
      <c r="AU141" s="742"/>
      <c r="AV141" s="742"/>
      <c r="AW141" s="742"/>
      <c r="AX141" s="742"/>
      <c r="AY141" s="742"/>
      <c r="AZ141" s="742"/>
      <c r="BA141" s="742"/>
      <c r="BB141" s="742"/>
      <c r="BC141" s="742"/>
      <c r="BD141" s="742"/>
      <c r="BE141" s="742"/>
      <c r="BF141" s="742"/>
      <c r="BG141" s="742"/>
      <c r="BH141" s="742"/>
      <c r="BI141" s="742"/>
      <c r="BJ141" s="742"/>
      <c r="BK141" s="742"/>
      <c r="BL141" s="742"/>
      <c r="BM141" s="742"/>
      <c r="BN141" s="742"/>
      <c r="BO141" s="742"/>
      <c r="BP141" s="742"/>
      <c r="BQ141" s="742"/>
      <c r="BR141" s="167"/>
    </row>
    <row r="142" spans="2:70" s="139" customFormat="1" ht="12.75" customHeight="1" x14ac:dyDescent="0.4">
      <c r="B142" s="813" t="s">
        <v>193</v>
      </c>
      <c r="C142" s="814"/>
      <c r="D142" s="814"/>
      <c r="E142" s="814"/>
      <c r="F142" s="814"/>
      <c r="G142" s="814"/>
      <c r="H142" s="814"/>
      <c r="I142" s="814"/>
      <c r="J142" s="814"/>
      <c r="K142" s="814"/>
      <c r="L142" s="814"/>
      <c r="M142" s="814"/>
      <c r="N142" s="814"/>
      <c r="O142" s="814"/>
      <c r="P142" s="814"/>
      <c r="Q142" s="814"/>
      <c r="R142" s="814"/>
      <c r="S142" s="814"/>
      <c r="T142" s="814"/>
      <c r="U142" s="814"/>
      <c r="V142" s="814"/>
      <c r="W142" s="814"/>
      <c r="X142" s="814"/>
      <c r="Y142" s="814"/>
      <c r="Z142" s="814"/>
      <c r="AA142" s="814"/>
      <c r="AB142" s="814"/>
      <c r="AC142" s="814"/>
      <c r="AD142" s="814"/>
      <c r="AE142" s="814"/>
      <c r="AF142" s="814"/>
      <c r="AG142" s="814"/>
      <c r="AH142" s="814"/>
      <c r="AI142" s="814"/>
      <c r="AJ142" s="814"/>
      <c r="AK142" s="815"/>
      <c r="AL142" s="207"/>
      <c r="AM142" s="811" t="str">
        <f>IF(履歴入力!V35=""," ・・ ",履歴入力!V35&amp;CHAR(10)&amp;履歴入力!W35)</f>
        <v> ・・ </v>
      </c>
      <c r="AN142" s="811"/>
      <c r="AO142" s="811"/>
      <c r="AP142" s="811"/>
      <c r="AQ142" s="811"/>
      <c r="AR142" s="171"/>
      <c r="AS142" s="209"/>
      <c r="AT142" s="746" t="str">
        <f>IF(履歴入力!H35="","",履歴入力!H35&amp;"　"&amp;履歴入力!P35&amp;"　"&amp;履歴入力!P36)</f>
        <v/>
      </c>
      <c r="AU142" s="746"/>
      <c r="AV142" s="746"/>
      <c r="AW142" s="746"/>
      <c r="AX142" s="746"/>
      <c r="AY142" s="746"/>
      <c r="AZ142" s="746"/>
      <c r="BA142" s="746"/>
      <c r="BB142" s="746"/>
      <c r="BC142" s="746"/>
      <c r="BD142" s="746"/>
      <c r="BE142" s="746"/>
      <c r="BF142" s="746"/>
      <c r="BG142" s="746"/>
      <c r="BH142" s="746"/>
      <c r="BI142" s="746"/>
      <c r="BJ142" s="746"/>
      <c r="BK142" s="746"/>
      <c r="BL142" s="746"/>
      <c r="BM142" s="746"/>
      <c r="BN142" s="746"/>
      <c r="BO142" s="746"/>
      <c r="BP142" s="746"/>
      <c r="BQ142" s="746"/>
      <c r="BR142" s="161"/>
    </row>
    <row r="143" spans="2:70" s="139" customFormat="1" ht="12.75" customHeight="1" x14ac:dyDescent="0.4">
      <c r="B143" s="816"/>
      <c r="C143" s="817"/>
      <c r="D143" s="817"/>
      <c r="E143" s="817"/>
      <c r="F143" s="817"/>
      <c r="G143" s="817"/>
      <c r="H143" s="817"/>
      <c r="I143" s="817"/>
      <c r="J143" s="817"/>
      <c r="K143" s="817"/>
      <c r="L143" s="817"/>
      <c r="M143" s="817"/>
      <c r="N143" s="817"/>
      <c r="O143" s="817"/>
      <c r="P143" s="817"/>
      <c r="Q143" s="817"/>
      <c r="R143" s="817"/>
      <c r="S143" s="817"/>
      <c r="T143" s="817"/>
      <c r="U143" s="817"/>
      <c r="V143" s="817"/>
      <c r="W143" s="817"/>
      <c r="X143" s="817"/>
      <c r="Y143" s="817"/>
      <c r="Z143" s="817"/>
      <c r="AA143" s="817"/>
      <c r="AB143" s="817"/>
      <c r="AC143" s="817"/>
      <c r="AD143" s="817"/>
      <c r="AE143" s="817"/>
      <c r="AF143" s="817"/>
      <c r="AG143" s="817"/>
      <c r="AH143" s="817"/>
      <c r="AI143" s="817"/>
      <c r="AJ143" s="817"/>
      <c r="AK143" s="818"/>
      <c r="AL143" s="186"/>
      <c r="AM143" s="812"/>
      <c r="AN143" s="812"/>
      <c r="AO143" s="812"/>
      <c r="AP143" s="812"/>
      <c r="AQ143" s="812"/>
      <c r="AR143" s="163"/>
      <c r="AS143" s="205"/>
      <c r="AT143" s="742"/>
      <c r="AU143" s="742"/>
      <c r="AV143" s="742"/>
      <c r="AW143" s="742"/>
      <c r="AX143" s="742"/>
      <c r="AY143" s="742"/>
      <c r="AZ143" s="742"/>
      <c r="BA143" s="742"/>
      <c r="BB143" s="742"/>
      <c r="BC143" s="742"/>
      <c r="BD143" s="742"/>
      <c r="BE143" s="742"/>
      <c r="BF143" s="742"/>
      <c r="BG143" s="742"/>
      <c r="BH143" s="742"/>
      <c r="BI143" s="742"/>
      <c r="BJ143" s="742"/>
      <c r="BK143" s="742"/>
      <c r="BL143" s="742"/>
      <c r="BM143" s="742"/>
      <c r="BN143" s="742"/>
      <c r="BO143" s="742"/>
      <c r="BP143" s="742"/>
      <c r="BQ143" s="742"/>
      <c r="BR143" s="167"/>
    </row>
    <row r="144" spans="2:70" s="139" customFormat="1" ht="12.75" customHeight="1" x14ac:dyDescent="0.4">
      <c r="B144" s="175"/>
      <c r="C144" s="811" t="str">
        <f>IF(履歴入力!E51=""," ・・ ",履歴入力!E51)</f>
        <v> ・・ </v>
      </c>
      <c r="D144" s="811"/>
      <c r="E144" s="811"/>
      <c r="F144" s="811"/>
      <c r="G144" s="811"/>
      <c r="H144" s="811"/>
      <c r="I144" s="176"/>
      <c r="J144" s="171"/>
      <c r="K144" s="720" t="str">
        <f>IF(履歴入力!H51="","",履歴入力!H51)</f>
        <v/>
      </c>
      <c r="L144" s="720"/>
      <c r="M144" s="720"/>
      <c r="N144" s="720"/>
      <c r="O144" s="720"/>
      <c r="P144" s="720"/>
      <c r="Q144" s="720"/>
      <c r="R144" s="720"/>
      <c r="S144" s="720"/>
      <c r="T144" s="720"/>
      <c r="U144" s="720"/>
      <c r="V144" s="720"/>
      <c r="W144" s="720"/>
      <c r="X144" s="720"/>
      <c r="Y144" s="720"/>
      <c r="Z144" s="720"/>
      <c r="AA144" s="720"/>
      <c r="AB144" s="720"/>
      <c r="AC144" s="720"/>
      <c r="AD144" s="720"/>
      <c r="AE144" s="720"/>
      <c r="AF144" s="720"/>
      <c r="AG144" s="720"/>
      <c r="AH144" s="720"/>
      <c r="AI144" s="720"/>
      <c r="AJ144" s="720"/>
      <c r="AK144" s="176"/>
      <c r="AL144" s="207"/>
      <c r="AM144" s="811" t="str">
        <f>IF(履歴入力!V37=""," ・・ ",履歴入力!V37&amp;CHAR(10)&amp;履歴入力!W37)</f>
        <v> ・・ </v>
      </c>
      <c r="AN144" s="811"/>
      <c r="AO144" s="811"/>
      <c r="AP144" s="811"/>
      <c r="AQ144" s="811"/>
      <c r="AR144" s="171"/>
      <c r="AS144" s="209"/>
      <c r="AT144" s="746" t="str">
        <f>IF(履歴入力!H37="","",履歴入力!H37&amp;"　"&amp;履歴入力!P37&amp;"　"&amp;履歴入力!P38)</f>
        <v/>
      </c>
      <c r="AU144" s="746"/>
      <c r="AV144" s="746"/>
      <c r="AW144" s="746"/>
      <c r="AX144" s="746"/>
      <c r="AY144" s="746"/>
      <c r="AZ144" s="746"/>
      <c r="BA144" s="746"/>
      <c r="BB144" s="746"/>
      <c r="BC144" s="746"/>
      <c r="BD144" s="746"/>
      <c r="BE144" s="746"/>
      <c r="BF144" s="746"/>
      <c r="BG144" s="746"/>
      <c r="BH144" s="746"/>
      <c r="BI144" s="746"/>
      <c r="BJ144" s="746"/>
      <c r="BK144" s="746"/>
      <c r="BL144" s="746"/>
      <c r="BM144" s="746"/>
      <c r="BN144" s="746"/>
      <c r="BO144" s="746"/>
      <c r="BP144" s="746"/>
      <c r="BQ144" s="746"/>
      <c r="BR144" s="161"/>
    </row>
    <row r="145" spans="2:70" s="139" customFormat="1" ht="12.75" customHeight="1" x14ac:dyDescent="0.4">
      <c r="B145" s="173"/>
      <c r="C145" s="812"/>
      <c r="D145" s="812"/>
      <c r="E145" s="812"/>
      <c r="F145" s="812"/>
      <c r="G145" s="812"/>
      <c r="H145" s="812"/>
      <c r="I145" s="164"/>
      <c r="J145" s="163"/>
      <c r="K145" s="722"/>
      <c r="L145" s="722"/>
      <c r="M145" s="722"/>
      <c r="N145" s="722"/>
      <c r="O145" s="722"/>
      <c r="P145" s="722"/>
      <c r="Q145" s="722"/>
      <c r="R145" s="722"/>
      <c r="S145" s="722"/>
      <c r="T145" s="722"/>
      <c r="U145" s="722"/>
      <c r="V145" s="722"/>
      <c r="W145" s="722"/>
      <c r="X145" s="722"/>
      <c r="Y145" s="722"/>
      <c r="Z145" s="722"/>
      <c r="AA145" s="722"/>
      <c r="AB145" s="722"/>
      <c r="AC145" s="722"/>
      <c r="AD145" s="722"/>
      <c r="AE145" s="722"/>
      <c r="AF145" s="722"/>
      <c r="AG145" s="722"/>
      <c r="AH145" s="722"/>
      <c r="AI145" s="722"/>
      <c r="AJ145" s="722"/>
      <c r="AK145" s="164"/>
      <c r="AL145" s="186"/>
      <c r="AM145" s="812"/>
      <c r="AN145" s="812"/>
      <c r="AO145" s="812"/>
      <c r="AP145" s="812"/>
      <c r="AQ145" s="812"/>
      <c r="AR145" s="163"/>
      <c r="AS145" s="205"/>
      <c r="AT145" s="742"/>
      <c r="AU145" s="742"/>
      <c r="AV145" s="742"/>
      <c r="AW145" s="742"/>
      <c r="AX145" s="742"/>
      <c r="AY145" s="742"/>
      <c r="AZ145" s="742"/>
      <c r="BA145" s="742"/>
      <c r="BB145" s="742"/>
      <c r="BC145" s="742"/>
      <c r="BD145" s="742"/>
      <c r="BE145" s="742"/>
      <c r="BF145" s="742"/>
      <c r="BG145" s="742"/>
      <c r="BH145" s="742"/>
      <c r="BI145" s="742"/>
      <c r="BJ145" s="742"/>
      <c r="BK145" s="742"/>
      <c r="BL145" s="742"/>
      <c r="BM145" s="742"/>
      <c r="BN145" s="742"/>
      <c r="BO145" s="742"/>
      <c r="BP145" s="742"/>
      <c r="BQ145" s="742"/>
      <c r="BR145" s="167"/>
    </row>
    <row r="146" spans="2:70" s="139" customFormat="1" ht="12.75" customHeight="1" x14ac:dyDescent="0.4">
      <c r="B146" s="175"/>
      <c r="C146" s="811" t="str">
        <f>IF(履歴入力!E52=""," ・・ ",履歴入力!E52)</f>
        <v> ・・ </v>
      </c>
      <c r="D146" s="811"/>
      <c r="E146" s="811"/>
      <c r="F146" s="811"/>
      <c r="G146" s="811"/>
      <c r="H146" s="811"/>
      <c r="I146" s="176"/>
      <c r="J146" s="171"/>
      <c r="K146" s="720" t="str">
        <f>IF(履歴入力!H52="","",履歴入力!H52)</f>
        <v/>
      </c>
      <c r="L146" s="720"/>
      <c r="M146" s="720"/>
      <c r="N146" s="720"/>
      <c r="O146" s="720"/>
      <c r="P146" s="720"/>
      <c r="Q146" s="720"/>
      <c r="R146" s="720"/>
      <c r="S146" s="720"/>
      <c r="T146" s="720"/>
      <c r="U146" s="720"/>
      <c r="V146" s="720"/>
      <c r="W146" s="720"/>
      <c r="X146" s="720"/>
      <c r="Y146" s="720"/>
      <c r="Z146" s="720"/>
      <c r="AA146" s="720"/>
      <c r="AB146" s="720"/>
      <c r="AC146" s="720"/>
      <c r="AD146" s="720"/>
      <c r="AE146" s="720"/>
      <c r="AF146" s="720"/>
      <c r="AG146" s="720"/>
      <c r="AH146" s="720"/>
      <c r="AI146" s="720"/>
      <c r="AJ146" s="720"/>
      <c r="AK146" s="176"/>
      <c r="AL146" s="207"/>
      <c r="AM146" s="811" t="str">
        <f>IF(履歴入力!V39=""," ・・ ",履歴入力!V39&amp;CHAR(10)&amp;履歴入力!W39)</f>
        <v> ・・ </v>
      </c>
      <c r="AN146" s="811"/>
      <c r="AO146" s="811"/>
      <c r="AP146" s="811"/>
      <c r="AQ146" s="811"/>
      <c r="AR146" s="171"/>
      <c r="AS146" s="209"/>
      <c r="AT146" s="746" t="str">
        <f>IF(履歴入力!H39="","",履歴入力!H39&amp;"　"&amp;履歴入力!P39&amp;"　"&amp;履歴入力!P40)</f>
        <v/>
      </c>
      <c r="AU146" s="746"/>
      <c r="AV146" s="746"/>
      <c r="AW146" s="746"/>
      <c r="AX146" s="746"/>
      <c r="AY146" s="746"/>
      <c r="AZ146" s="746"/>
      <c r="BA146" s="746"/>
      <c r="BB146" s="746"/>
      <c r="BC146" s="746"/>
      <c r="BD146" s="746"/>
      <c r="BE146" s="746"/>
      <c r="BF146" s="746"/>
      <c r="BG146" s="746"/>
      <c r="BH146" s="746"/>
      <c r="BI146" s="746"/>
      <c r="BJ146" s="746"/>
      <c r="BK146" s="746"/>
      <c r="BL146" s="746"/>
      <c r="BM146" s="746"/>
      <c r="BN146" s="746"/>
      <c r="BO146" s="746"/>
      <c r="BP146" s="746"/>
      <c r="BQ146" s="746"/>
      <c r="BR146" s="161"/>
    </row>
    <row r="147" spans="2:70" s="139" customFormat="1" ht="12.75" customHeight="1" x14ac:dyDescent="0.4">
      <c r="B147" s="173"/>
      <c r="C147" s="812"/>
      <c r="D147" s="812"/>
      <c r="E147" s="812"/>
      <c r="F147" s="812"/>
      <c r="G147" s="812"/>
      <c r="H147" s="812"/>
      <c r="I147" s="164"/>
      <c r="J147" s="163"/>
      <c r="K147" s="722"/>
      <c r="L147" s="722"/>
      <c r="M147" s="722"/>
      <c r="N147" s="722"/>
      <c r="O147" s="722"/>
      <c r="P147" s="722"/>
      <c r="Q147" s="722"/>
      <c r="R147" s="722"/>
      <c r="S147" s="722"/>
      <c r="T147" s="722"/>
      <c r="U147" s="722"/>
      <c r="V147" s="722"/>
      <c r="W147" s="722"/>
      <c r="X147" s="722"/>
      <c r="Y147" s="722"/>
      <c r="Z147" s="722"/>
      <c r="AA147" s="722"/>
      <c r="AB147" s="722"/>
      <c r="AC147" s="722"/>
      <c r="AD147" s="722"/>
      <c r="AE147" s="722"/>
      <c r="AF147" s="722"/>
      <c r="AG147" s="722"/>
      <c r="AH147" s="722"/>
      <c r="AI147" s="722"/>
      <c r="AJ147" s="722"/>
      <c r="AK147" s="164"/>
      <c r="AL147" s="186"/>
      <c r="AM147" s="812"/>
      <c r="AN147" s="812"/>
      <c r="AO147" s="812"/>
      <c r="AP147" s="812"/>
      <c r="AQ147" s="812"/>
      <c r="AR147" s="163"/>
      <c r="AS147" s="205"/>
      <c r="AT147" s="742"/>
      <c r="AU147" s="742"/>
      <c r="AV147" s="742"/>
      <c r="AW147" s="742"/>
      <c r="AX147" s="742"/>
      <c r="AY147" s="742"/>
      <c r="AZ147" s="742"/>
      <c r="BA147" s="742"/>
      <c r="BB147" s="742"/>
      <c r="BC147" s="742"/>
      <c r="BD147" s="742"/>
      <c r="BE147" s="742"/>
      <c r="BF147" s="742"/>
      <c r="BG147" s="742"/>
      <c r="BH147" s="742"/>
      <c r="BI147" s="742"/>
      <c r="BJ147" s="742"/>
      <c r="BK147" s="742"/>
      <c r="BL147" s="742"/>
      <c r="BM147" s="742"/>
      <c r="BN147" s="742"/>
      <c r="BO147" s="742"/>
      <c r="BP147" s="742"/>
      <c r="BQ147" s="742"/>
      <c r="BR147" s="167"/>
    </row>
    <row r="148" spans="2:70" s="139" customFormat="1" ht="12.75" customHeight="1" x14ac:dyDescent="0.4">
      <c r="B148" s="175"/>
      <c r="C148" s="811" t="str">
        <f>IF(履歴入力!E53=""," ・・ ",履歴入力!E53)</f>
        <v> ・・ </v>
      </c>
      <c r="D148" s="811"/>
      <c r="E148" s="811"/>
      <c r="F148" s="811"/>
      <c r="G148" s="811"/>
      <c r="H148" s="811"/>
      <c r="I148" s="176"/>
      <c r="J148" s="171"/>
      <c r="K148" s="720" t="str">
        <f>IF(履歴入力!H53="","",履歴入力!H53)</f>
        <v/>
      </c>
      <c r="L148" s="720"/>
      <c r="M148" s="720"/>
      <c r="N148" s="720"/>
      <c r="O148" s="720"/>
      <c r="P148" s="720"/>
      <c r="Q148" s="720"/>
      <c r="R148" s="720"/>
      <c r="S148" s="720"/>
      <c r="T148" s="720"/>
      <c r="U148" s="720"/>
      <c r="V148" s="720"/>
      <c r="W148" s="720"/>
      <c r="X148" s="720"/>
      <c r="Y148" s="720"/>
      <c r="Z148" s="720"/>
      <c r="AA148" s="720"/>
      <c r="AB148" s="720"/>
      <c r="AC148" s="720"/>
      <c r="AD148" s="720"/>
      <c r="AE148" s="720"/>
      <c r="AF148" s="720"/>
      <c r="AG148" s="720"/>
      <c r="AH148" s="720"/>
      <c r="AI148" s="720"/>
      <c r="AJ148" s="720"/>
      <c r="AK148" s="176"/>
      <c r="AL148" s="207"/>
      <c r="AM148" s="811" t="str">
        <f>IF(履歴入力!V41=""," ・・ ",履歴入力!V41&amp;CHAR(10)&amp;履歴入力!W41)</f>
        <v> ・・ </v>
      </c>
      <c r="AN148" s="811"/>
      <c r="AO148" s="811"/>
      <c r="AP148" s="811"/>
      <c r="AQ148" s="811"/>
      <c r="AR148" s="171"/>
      <c r="AS148" s="209"/>
      <c r="AT148" s="746" t="str">
        <f>IF(履歴入力!H41="","",履歴入力!H41&amp;"　"&amp;履歴入力!P41&amp;"　"&amp;履歴入力!P42)</f>
        <v/>
      </c>
      <c r="AU148" s="746"/>
      <c r="AV148" s="746"/>
      <c r="AW148" s="746"/>
      <c r="AX148" s="746"/>
      <c r="AY148" s="746"/>
      <c r="AZ148" s="746"/>
      <c r="BA148" s="746"/>
      <c r="BB148" s="746"/>
      <c r="BC148" s="746"/>
      <c r="BD148" s="746"/>
      <c r="BE148" s="746"/>
      <c r="BF148" s="746"/>
      <c r="BG148" s="746"/>
      <c r="BH148" s="746"/>
      <c r="BI148" s="746"/>
      <c r="BJ148" s="746"/>
      <c r="BK148" s="746"/>
      <c r="BL148" s="746"/>
      <c r="BM148" s="746"/>
      <c r="BN148" s="746"/>
      <c r="BO148" s="746"/>
      <c r="BP148" s="746"/>
      <c r="BQ148" s="746"/>
      <c r="BR148" s="161"/>
    </row>
    <row r="149" spans="2:70" s="139" customFormat="1" ht="12.75" customHeight="1" x14ac:dyDescent="0.4">
      <c r="B149" s="173"/>
      <c r="C149" s="812"/>
      <c r="D149" s="812"/>
      <c r="E149" s="812"/>
      <c r="F149" s="812"/>
      <c r="G149" s="812"/>
      <c r="H149" s="812"/>
      <c r="I149" s="164"/>
      <c r="J149" s="163"/>
      <c r="K149" s="722"/>
      <c r="L149" s="722"/>
      <c r="M149" s="722"/>
      <c r="N149" s="722"/>
      <c r="O149" s="722"/>
      <c r="P149" s="722"/>
      <c r="Q149" s="722"/>
      <c r="R149" s="722"/>
      <c r="S149" s="722"/>
      <c r="T149" s="722"/>
      <c r="U149" s="722"/>
      <c r="V149" s="722"/>
      <c r="W149" s="722"/>
      <c r="X149" s="722"/>
      <c r="Y149" s="722"/>
      <c r="Z149" s="722"/>
      <c r="AA149" s="722"/>
      <c r="AB149" s="722"/>
      <c r="AC149" s="722"/>
      <c r="AD149" s="722"/>
      <c r="AE149" s="722"/>
      <c r="AF149" s="722"/>
      <c r="AG149" s="722"/>
      <c r="AH149" s="722"/>
      <c r="AI149" s="722"/>
      <c r="AJ149" s="722"/>
      <c r="AK149" s="164"/>
      <c r="AL149" s="186"/>
      <c r="AM149" s="812"/>
      <c r="AN149" s="812"/>
      <c r="AO149" s="812"/>
      <c r="AP149" s="812"/>
      <c r="AQ149" s="812"/>
      <c r="AR149" s="163"/>
      <c r="AS149" s="205"/>
      <c r="AT149" s="742"/>
      <c r="AU149" s="742"/>
      <c r="AV149" s="742"/>
      <c r="AW149" s="742"/>
      <c r="AX149" s="742"/>
      <c r="AY149" s="742"/>
      <c r="AZ149" s="742"/>
      <c r="BA149" s="742"/>
      <c r="BB149" s="742"/>
      <c r="BC149" s="742"/>
      <c r="BD149" s="742"/>
      <c r="BE149" s="742"/>
      <c r="BF149" s="742"/>
      <c r="BG149" s="742"/>
      <c r="BH149" s="742"/>
      <c r="BI149" s="742"/>
      <c r="BJ149" s="742"/>
      <c r="BK149" s="742"/>
      <c r="BL149" s="742"/>
      <c r="BM149" s="742"/>
      <c r="BN149" s="742"/>
      <c r="BO149" s="742"/>
      <c r="BP149" s="742"/>
      <c r="BQ149" s="742"/>
      <c r="BR149" s="167"/>
    </row>
    <row r="150" spans="2:70" s="139" customFormat="1" ht="12.75" customHeight="1" x14ac:dyDescent="0.4">
      <c r="B150" s="175"/>
      <c r="C150" s="811" t="str">
        <f>IF(履歴入力!E54=""," ・・ ",履歴入力!E54)</f>
        <v> ・・ </v>
      </c>
      <c r="D150" s="811"/>
      <c r="E150" s="811"/>
      <c r="F150" s="811"/>
      <c r="G150" s="811"/>
      <c r="H150" s="811"/>
      <c r="I150" s="176"/>
      <c r="J150" s="171"/>
      <c r="K150" s="720" t="str">
        <f>IF(履歴入力!H54="","",履歴入力!H54)</f>
        <v/>
      </c>
      <c r="L150" s="720"/>
      <c r="M150" s="720"/>
      <c r="N150" s="720"/>
      <c r="O150" s="720"/>
      <c r="P150" s="720"/>
      <c r="Q150" s="720"/>
      <c r="R150" s="720"/>
      <c r="S150" s="720"/>
      <c r="T150" s="720"/>
      <c r="U150" s="720"/>
      <c r="V150" s="720"/>
      <c r="W150" s="720"/>
      <c r="X150" s="720"/>
      <c r="Y150" s="720"/>
      <c r="Z150" s="720"/>
      <c r="AA150" s="720"/>
      <c r="AB150" s="720"/>
      <c r="AC150" s="720"/>
      <c r="AD150" s="720"/>
      <c r="AE150" s="720"/>
      <c r="AF150" s="720"/>
      <c r="AG150" s="720"/>
      <c r="AH150" s="720"/>
      <c r="AI150" s="720"/>
      <c r="AJ150" s="720"/>
      <c r="AK150" s="176"/>
      <c r="AL150" s="207"/>
      <c r="AM150" s="811" t="str">
        <f>IF(履歴入力!V47=""," ・・ ",履歴入力!V47&amp;CHAR(10)&amp;履歴入力!W47)</f>
        <v> ・・ </v>
      </c>
      <c r="AN150" s="811"/>
      <c r="AO150" s="811"/>
      <c r="AP150" s="811"/>
      <c r="AQ150" s="811"/>
      <c r="AR150" s="171"/>
      <c r="AS150" s="209"/>
      <c r="AT150" s="746" t="str">
        <f>IF(履歴入力!H47="","",履歴入力!H47&amp;"　"&amp;履歴入力!P47&amp;"　"&amp;履歴入力!P48)</f>
        <v/>
      </c>
      <c r="AU150" s="746"/>
      <c r="AV150" s="746"/>
      <c r="AW150" s="746"/>
      <c r="AX150" s="746"/>
      <c r="AY150" s="746"/>
      <c r="AZ150" s="746"/>
      <c r="BA150" s="746"/>
      <c r="BB150" s="746"/>
      <c r="BC150" s="746"/>
      <c r="BD150" s="746"/>
      <c r="BE150" s="746"/>
      <c r="BF150" s="746"/>
      <c r="BG150" s="746"/>
      <c r="BH150" s="746"/>
      <c r="BI150" s="746"/>
      <c r="BJ150" s="746"/>
      <c r="BK150" s="746"/>
      <c r="BL150" s="746"/>
      <c r="BM150" s="746"/>
      <c r="BN150" s="746"/>
      <c r="BO150" s="746"/>
      <c r="BP150" s="746"/>
      <c r="BQ150" s="746"/>
      <c r="BR150" s="161"/>
    </row>
    <row r="151" spans="2:70" s="139" customFormat="1" ht="12.75" customHeight="1" x14ac:dyDescent="0.4">
      <c r="B151" s="173"/>
      <c r="C151" s="812"/>
      <c r="D151" s="812"/>
      <c r="E151" s="812"/>
      <c r="F151" s="812"/>
      <c r="G151" s="812"/>
      <c r="H151" s="812"/>
      <c r="I151" s="164"/>
      <c r="J151" s="163"/>
      <c r="K151" s="722"/>
      <c r="L151" s="722"/>
      <c r="M151" s="722"/>
      <c r="N151" s="722"/>
      <c r="O151" s="722"/>
      <c r="P151" s="722"/>
      <c r="Q151" s="722"/>
      <c r="R151" s="722"/>
      <c r="S151" s="722"/>
      <c r="T151" s="722"/>
      <c r="U151" s="722"/>
      <c r="V151" s="722"/>
      <c r="W151" s="722"/>
      <c r="X151" s="722"/>
      <c r="Y151" s="722"/>
      <c r="Z151" s="722"/>
      <c r="AA151" s="722"/>
      <c r="AB151" s="722"/>
      <c r="AC151" s="722"/>
      <c r="AD151" s="722"/>
      <c r="AE151" s="722"/>
      <c r="AF151" s="722"/>
      <c r="AG151" s="722"/>
      <c r="AH151" s="722"/>
      <c r="AI151" s="722"/>
      <c r="AJ151" s="722"/>
      <c r="AK151" s="164"/>
      <c r="AL151" s="186"/>
      <c r="AM151" s="812"/>
      <c r="AN151" s="812"/>
      <c r="AO151" s="812"/>
      <c r="AP151" s="812"/>
      <c r="AQ151" s="812"/>
      <c r="AR151" s="163"/>
      <c r="AS151" s="205"/>
      <c r="AT151" s="742"/>
      <c r="AU151" s="742"/>
      <c r="AV151" s="742"/>
      <c r="AW151" s="742"/>
      <c r="AX151" s="742"/>
      <c r="AY151" s="742"/>
      <c r="AZ151" s="742"/>
      <c r="BA151" s="742"/>
      <c r="BB151" s="742"/>
      <c r="BC151" s="742"/>
      <c r="BD151" s="742"/>
      <c r="BE151" s="742"/>
      <c r="BF151" s="742"/>
      <c r="BG151" s="742"/>
      <c r="BH151" s="742"/>
      <c r="BI151" s="742"/>
      <c r="BJ151" s="742"/>
      <c r="BK151" s="742"/>
      <c r="BL151" s="742"/>
      <c r="BM151" s="742"/>
      <c r="BN151" s="742"/>
      <c r="BO151" s="742"/>
      <c r="BP151" s="742"/>
      <c r="BQ151" s="742"/>
      <c r="BR151" s="167"/>
    </row>
    <row r="152" spans="2:70" s="139" customFormat="1" ht="12.75" customHeight="1" x14ac:dyDescent="0.4">
      <c r="B152" s="175"/>
      <c r="C152" s="811" t="str">
        <f>IF(履歴入力!E55=""," ・・ ",履歴入力!E55)</f>
        <v> ・・ </v>
      </c>
      <c r="D152" s="811"/>
      <c r="E152" s="811"/>
      <c r="F152" s="811"/>
      <c r="G152" s="811"/>
      <c r="H152" s="811"/>
      <c r="I152" s="176"/>
      <c r="J152" s="171"/>
      <c r="K152" s="720" t="str">
        <f>IF(履歴入力!H55="","",履歴入力!H55)</f>
        <v/>
      </c>
      <c r="L152" s="720"/>
      <c r="M152" s="720"/>
      <c r="N152" s="720"/>
      <c r="O152" s="720"/>
      <c r="P152" s="720"/>
      <c r="Q152" s="720"/>
      <c r="R152" s="720"/>
      <c r="S152" s="720"/>
      <c r="T152" s="720"/>
      <c r="U152" s="720"/>
      <c r="V152" s="720"/>
      <c r="W152" s="720"/>
      <c r="X152" s="720"/>
      <c r="Y152" s="720"/>
      <c r="Z152" s="720"/>
      <c r="AA152" s="720"/>
      <c r="AB152" s="720"/>
      <c r="AC152" s="720"/>
      <c r="AD152" s="720"/>
      <c r="AE152" s="720"/>
      <c r="AF152" s="720"/>
      <c r="AG152" s="720"/>
      <c r="AH152" s="720"/>
      <c r="AI152" s="720"/>
      <c r="AJ152" s="720"/>
      <c r="AK152" s="176"/>
      <c r="AL152" s="207"/>
      <c r="AM152" s="811" t="str">
        <f>IF(履歴入力!X50=""," ・・ ",履歴入力!X50&amp;CHAR(10)&amp;履歴入力!Y50)</f>
        <v>日付
内容等</v>
      </c>
      <c r="AN152" s="811"/>
      <c r="AO152" s="811"/>
      <c r="AP152" s="811"/>
      <c r="AQ152" s="811"/>
      <c r="AR152" s="171"/>
      <c r="AS152" s="209"/>
      <c r="AT152" s="746" t="str">
        <f>IF(履歴入力!H50="","",履歴入力!H50&amp;"　"&amp;履歴入力!P50&amp;"　"&amp;履歴入力!V51)</f>
        <v/>
      </c>
      <c r="AU152" s="746"/>
      <c r="AV152" s="746"/>
      <c r="AW152" s="746"/>
      <c r="AX152" s="746"/>
      <c r="AY152" s="746"/>
      <c r="AZ152" s="746"/>
      <c r="BA152" s="746"/>
      <c r="BB152" s="746"/>
      <c r="BC152" s="746"/>
      <c r="BD152" s="746"/>
      <c r="BE152" s="746"/>
      <c r="BF152" s="746"/>
      <c r="BG152" s="746"/>
      <c r="BH152" s="746"/>
      <c r="BI152" s="746"/>
      <c r="BJ152" s="746"/>
      <c r="BK152" s="746"/>
      <c r="BL152" s="746"/>
      <c r="BM152" s="746"/>
      <c r="BN152" s="746"/>
      <c r="BO152" s="746"/>
      <c r="BP152" s="746"/>
      <c r="BQ152" s="746"/>
      <c r="BR152" s="161"/>
    </row>
    <row r="153" spans="2:70" s="139" customFormat="1" ht="12.75" customHeight="1" x14ac:dyDescent="0.4">
      <c r="B153" s="173"/>
      <c r="C153" s="812"/>
      <c r="D153" s="812"/>
      <c r="E153" s="812"/>
      <c r="F153" s="812"/>
      <c r="G153" s="812"/>
      <c r="H153" s="812"/>
      <c r="I153" s="164"/>
      <c r="J153" s="163"/>
      <c r="K153" s="722"/>
      <c r="L153" s="722"/>
      <c r="M153" s="722"/>
      <c r="N153" s="722"/>
      <c r="O153" s="722"/>
      <c r="P153" s="722"/>
      <c r="Q153" s="722"/>
      <c r="R153" s="722"/>
      <c r="S153" s="722"/>
      <c r="T153" s="722"/>
      <c r="U153" s="722"/>
      <c r="V153" s="722"/>
      <c r="W153" s="722"/>
      <c r="X153" s="722"/>
      <c r="Y153" s="722"/>
      <c r="Z153" s="722"/>
      <c r="AA153" s="722"/>
      <c r="AB153" s="722"/>
      <c r="AC153" s="722"/>
      <c r="AD153" s="722"/>
      <c r="AE153" s="722"/>
      <c r="AF153" s="722"/>
      <c r="AG153" s="722"/>
      <c r="AH153" s="722"/>
      <c r="AI153" s="722"/>
      <c r="AJ153" s="722"/>
      <c r="AK153" s="164"/>
      <c r="AL153" s="186"/>
      <c r="AM153" s="812"/>
      <c r="AN153" s="812"/>
      <c r="AO153" s="812"/>
      <c r="AP153" s="812"/>
      <c r="AQ153" s="812"/>
      <c r="AR153" s="163"/>
      <c r="AS153" s="205"/>
      <c r="AT153" s="742"/>
      <c r="AU153" s="742"/>
      <c r="AV153" s="742"/>
      <c r="AW153" s="742"/>
      <c r="AX153" s="742"/>
      <c r="AY153" s="742"/>
      <c r="AZ153" s="742"/>
      <c r="BA153" s="742"/>
      <c r="BB153" s="742"/>
      <c r="BC153" s="742"/>
      <c r="BD153" s="742"/>
      <c r="BE153" s="742"/>
      <c r="BF153" s="742"/>
      <c r="BG153" s="742"/>
      <c r="BH153" s="742"/>
      <c r="BI153" s="742"/>
      <c r="BJ153" s="742"/>
      <c r="BK153" s="742"/>
      <c r="BL153" s="742"/>
      <c r="BM153" s="742"/>
      <c r="BN153" s="742"/>
      <c r="BO153" s="742"/>
      <c r="BP153" s="742"/>
      <c r="BQ153" s="742"/>
      <c r="BR153" s="167"/>
    </row>
    <row r="154" spans="2:70" s="139" customFormat="1" ht="12.75" customHeight="1" x14ac:dyDescent="0.4">
      <c r="B154" s="175"/>
      <c r="C154" s="811" t="str">
        <f>IF(履歴入力!E56=""," ・・ ",履歴入力!E56)</f>
        <v> ・・ </v>
      </c>
      <c r="D154" s="811"/>
      <c r="E154" s="811"/>
      <c r="F154" s="811"/>
      <c r="G154" s="811"/>
      <c r="H154" s="811"/>
      <c r="I154" s="176"/>
      <c r="J154" s="171"/>
      <c r="K154" s="720" t="str">
        <f>IF(履歴入力!H56="","",履歴入力!H56)</f>
        <v/>
      </c>
      <c r="L154" s="720"/>
      <c r="M154" s="720"/>
      <c r="N154" s="720"/>
      <c r="O154" s="720"/>
      <c r="P154" s="720"/>
      <c r="Q154" s="720"/>
      <c r="R154" s="720"/>
      <c r="S154" s="720"/>
      <c r="T154" s="720"/>
      <c r="U154" s="720"/>
      <c r="V154" s="720"/>
      <c r="W154" s="720"/>
      <c r="X154" s="720"/>
      <c r="Y154" s="720"/>
      <c r="Z154" s="720"/>
      <c r="AA154" s="720"/>
      <c r="AB154" s="720"/>
      <c r="AC154" s="720"/>
      <c r="AD154" s="720"/>
      <c r="AE154" s="720"/>
      <c r="AF154" s="720"/>
      <c r="AG154" s="720"/>
      <c r="AH154" s="720"/>
      <c r="AI154" s="720"/>
      <c r="AJ154" s="720"/>
      <c r="AK154" s="176"/>
      <c r="AL154" s="207"/>
      <c r="AM154" s="811" t="str">
        <f>IF(履歴入力!X52=""," ・・ ",履歴入力!X52&amp;CHAR(10)&amp;履歴入力!Y52)</f>
        <v> ・・ </v>
      </c>
      <c r="AN154" s="811"/>
      <c r="AO154" s="811"/>
      <c r="AP154" s="811"/>
      <c r="AQ154" s="811"/>
      <c r="AR154" s="171"/>
      <c r="AS154" s="203"/>
      <c r="AT154" s="746" t="str">
        <f>IF(履歴入力!H52="","",履歴入力!H52&amp;"　"&amp;履歴入力!V52&amp;"　"&amp;履歴入力!V53)</f>
        <v/>
      </c>
      <c r="AU154" s="746"/>
      <c r="AV154" s="746"/>
      <c r="AW154" s="746"/>
      <c r="AX154" s="746"/>
      <c r="AY154" s="746"/>
      <c r="AZ154" s="746"/>
      <c r="BA154" s="746"/>
      <c r="BB154" s="746"/>
      <c r="BC154" s="746"/>
      <c r="BD154" s="746"/>
      <c r="BE154" s="746"/>
      <c r="BF154" s="746"/>
      <c r="BG154" s="746"/>
      <c r="BH154" s="746"/>
      <c r="BI154" s="746"/>
      <c r="BJ154" s="746"/>
      <c r="BK154" s="746"/>
      <c r="BL154" s="746"/>
      <c r="BM154" s="746"/>
      <c r="BN154" s="746"/>
      <c r="BO154" s="746"/>
      <c r="BP154" s="746"/>
      <c r="BQ154" s="746"/>
      <c r="BR154" s="172"/>
    </row>
    <row r="155" spans="2:70" s="139" customFormat="1" ht="12.75" customHeight="1" x14ac:dyDescent="0.4">
      <c r="B155" s="211"/>
      <c r="C155" s="837"/>
      <c r="D155" s="837"/>
      <c r="E155" s="837"/>
      <c r="F155" s="837"/>
      <c r="G155" s="837"/>
      <c r="H155" s="837"/>
      <c r="I155" s="196"/>
      <c r="J155" s="195"/>
      <c r="K155" s="729"/>
      <c r="L155" s="729"/>
      <c r="M155" s="729"/>
      <c r="N155" s="729"/>
      <c r="O155" s="729"/>
      <c r="P155" s="729"/>
      <c r="Q155" s="729"/>
      <c r="R155" s="729"/>
      <c r="S155" s="729"/>
      <c r="T155" s="729"/>
      <c r="U155" s="729"/>
      <c r="V155" s="729"/>
      <c r="W155" s="729"/>
      <c r="X155" s="729"/>
      <c r="Y155" s="729"/>
      <c r="Z155" s="729"/>
      <c r="AA155" s="729"/>
      <c r="AB155" s="729"/>
      <c r="AC155" s="729"/>
      <c r="AD155" s="729"/>
      <c r="AE155" s="729"/>
      <c r="AF155" s="729"/>
      <c r="AG155" s="729"/>
      <c r="AH155" s="729"/>
      <c r="AI155" s="729"/>
      <c r="AJ155" s="729"/>
      <c r="AK155" s="196"/>
      <c r="AL155" s="197"/>
      <c r="AM155" s="837"/>
      <c r="AN155" s="837"/>
      <c r="AO155" s="837"/>
      <c r="AP155" s="837"/>
      <c r="AQ155" s="837"/>
      <c r="AR155" s="195"/>
      <c r="AS155" s="212"/>
      <c r="AT155" s="748"/>
      <c r="AU155" s="748"/>
      <c r="AV155" s="748"/>
      <c r="AW155" s="748"/>
      <c r="AX155" s="748"/>
      <c r="AY155" s="748"/>
      <c r="AZ155" s="748"/>
      <c r="BA155" s="748"/>
      <c r="BB155" s="748"/>
      <c r="BC155" s="748"/>
      <c r="BD155" s="748"/>
      <c r="BE155" s="748"/>
      <c r="BF155" s="748"/>
      <c r="BG155" s="748"/>
      <c r="BH155" s="748"/>
      <c r="BI155" s="748"/>
      <c r="BJ155" s="748"/>
      <c r="BK155" s="748"/>
      <c r="BL155" s="748"/>
      <c r="BM155" s="748"/>
      <c r="BN155" s="748"/>
      <c r="BO155" s="748"/>
      <c r="BP155" s="748"/>
      <c r="BQ155" s="748"/>
      <c r="BR155" s="199"/>
    </row>
    <row r="156" spans="2:70" s="139" customFormat="1" ht="15" customHeight="1" x14ac:dyDescent="0.4">
      <c r="C156" s="214"/>
      <c r="D156" s="214"/>
      <c r="E156" s="214"/>
      <c r="F156" s="214"/>
      <c r="G156" s="214"/>
      <c r="H156" s="214"/>
      <c r="AL156" s="145"/>
      <c r="AM156" s="214"/>
      <c r="AN156" s="214"/>
      <c r="AO156" s="214"/>
      <c r="AP156" s="214"/>
      <c r="AQ156" s="214"/>
      <c r="AT156" s="208"/>
      <c r="AU156" s="208"/>
      <c r="AV156" s="208"/>
      <c r="AW156" s="208"/>
      <c r="AX156" s="208"/>
      <c r="AY156" s="208"/>
      <c r="AZ156" s="208"/>
      <c r="BA156" s="208"/>
      <c r="BB156" s="208"/>
      <c r="BC156" s="208"/>
      <c r="BD156" s="208"/>
      <c r="BE156" s="208"/>
      <c r="BF156" s="208"/>
      <c r="BG156" s="208"/>
      <c r="BH156" s="208"/>
      <c r="BI156" s="208"/>
      <c r="BJ156" s="208"/>
      <c r="BK156" s="208"/>
      <c r="BL156" s="208"/>
      <c r="BM156" s="208"/>
      <c r="BN156" s="208"/>
      <c r="BO156" s="208"/>
      <c r="BP156" s="208"/>
      <c r="BQ156" s="208"/>
    </row>
    <row r="157" spans="2:70" s="139" customFormat="1" ht="15" customHeight="1" x14ac:dyDescent="0.4">
      <c r="B157" s="819" t="s">
        <v>194</v>
      </c>
      <c r="C157" s="820"/>
      <c r="D157" s="821"/>
      <c r="E157" s="828" t="str">
        <f>IF(履歴入力!C59="","",履歴入力!C59)</f>
        <v/>
      </c>
      <c r="F157" s="829"/>
      <c r="G157" s="829"/>
      <c r="H157" s="829"/>
      <c r="I157" s="829"/>
      <c r="J157" s="829"/>
      <c r="K157" s="829"/>
      <c r="L157" s="829"/>
      <c r="M157" s="829"/>
      <c r="N157" s="829"/>
      <c r="O157" s="829"/>
      <c r="P157" s="829"/>
      <c r="Q157" s="829"/>
      <c r="R157" s="829"/>
      <c r="S157" s="829"/>
      <c r="T157" s="829"/>
      <c r="U157" s="829"/>
      <c r="V157" s="829"/>
      <c r="W157" s="829"/>
      <c r="X157" s="829"/>
      <c r="Y157" s="829"/>
      <c r="Z157" s="829"/>
      <c r="AA157" s="829"/>
      <c r="AB157" s="829"/>
      <c r="AC157" s="829"/>
      <c r="AD157" s="829"/>
      <c r="AE157" s="829"/>
      <c r="AF157" s="829"/>
      <c r="AG157" s="829"/>
      <c r="AH157" s="829"/>
      <c r="AI157" s="829"/>
      <c r="AJ157" s="829"/>
      <c r="AK157" s="830"/>
      <c r="AL157" s="207"/>
      <c r="AM157" s="215" t="s">
        <v>195</v>
      </c>
      <c r="AN157" s="216"/>
      <c r="AO157" s="216"/>
      <c r="AP157" s="216"/>
      <c r="AQ157" s="216"/>
      <c r="AR157" s="171"/>
      <c r="AS157" s="171"/>
      <c r="AT157" s="204"/>
      <c r="AU157" s="204"/>
      <c r="AV157" s="204"/>
      <c r="AW157" s="204"/>
      <c r="AX157" s="204"/>
      <c r="AY157" s="204"/>
      <c r="AZ157" s="204"/>
      <c r="BA157" s="204"/>
      <c r="BB157" s="204"/>
      <c r="BC157" s="204"/>
      <c r="BD157" s="204"/>
      <c r="BE157" s="204"/>
      <c r="BF157" s="204"/>
      <c r="BG157" s="204"/>
      <c r="BH157" s="204"/>
      <c r="BI157" s="204"/>
      <c r="BJ157" s="204"/>
      <c r="BK157" s="204"/>
      <c r="BL157" s="204"/>
      <c r="BM157" s="204"/>
      <c r="BN157" s="204"/>
      <c r="BO157" s="204"/>
      <c r="BP157" s="204"/>
      <c r="BQ157" s="204"/>
      <c r="BR157" s="176"/>
    </row>
    <row r="158" spans="2:70" s="139" customFormat="1" ht="15" customHeight="1" x14ac:dyDescent="0.4">
      <c r="B158" s="822"/>
      <c r="C158" s="823"/>
      <c r="D158" s="824"/>
      <c r="E158" s="831"/>
      <c r="F158" s="832"/>
      <c r="G158" s="832"/>
      <c r="H158" s="832"/>
      <c r="I158" s="832"/>
      <c r="J158" s="832"/>
      <c r="K158" s="832"/>
      <c r="L158" s="832"/>
      <c r="M158" s="832"/>
      <c r="N158" s="832"/>
      <c r="O158" s="832"/>
      <c r="P158" s="832"/>
      <c r="Q158" s="832"/>
      <c r="R158" s="832"/>
      <c r="S158" s="832"/>
      <c r="T158" s="832"/>
      <c r="U158" s="832"/>
      <c r="V158" s="832"/>
      <c r="W158" s="832"/>
      <c r="X158" s="832"/>
      <c r="Y158" s="832"/>
      <c r="Z158" s="832"/>
      <c r="AA158" s="832"/>
      <c r="AB158" s="832"/>
      <c r="AC158" s="832"/>
      <c r="AD158" s="832"/>
      <c r="AE158" s="832"/>
      <c r="AF158" s="832"/>
      <c r="AG158" s="832"/>
      <c r="AH158" s="832"/>
      <c r="AI158" s="832"/>
      <c r="AJ158" s="832"/>
      <c r="AK158" s="833"/>
      <c r="AL158" s="182"/>
      <c r="AM158" s="214"/>
      <c r="AN158" s="214"/>
      <c r="AO158" s="214"/>
      <c r="AP158" s="214"/>
      <c r="AQ158" s="214"/>
      <c r="AT158" s="208"/>
      <c r="AU158" s="208"/>
      <c r="AV158" s="208"/>
      <c r="AW158" s="208"/>
      <c r="AX158" s="208"/>
      <c r="AY158" s="208"/>
      <c r="AZ158" s="208"/>
      <c r="BA158" s="208"/>
      <c r="BB158" s="208"/>
      <c r="BC158" s="208"/>
      <c r="BD158" s="208"/>
      <c r="BE158" s="208"/>
      <c r="BF158" s="208"/>
      <c r="BG158" s="208"/>
      <c r="BH158" s="208"/>
      <c r="BI158" s="208"/>
      <c r="BJ158" s="208"/>
      <c r="BK158" s="208"/>
      <c r="BL158" s="208"/>
      <c r="BM158" s="208"/>
      <c r="BN158" s="208"/>
      <c r="BO158" s="208"/>
      <c r="BP158" s="208"/>
      <c r="BQ158" s="208"/>
      <c r="BR158" s="184"/>
    </row>
    <row r="159" spans="2:70" s="139" customFormat="1" ht="15" customHeight="1" x14ac:dyDescent="0.4">
      <c r="B159" s="822"/>
      <c r="C159" s="823"/>
      <c r="D159" s="824"/>
      <c r="E159" s="831"/>
      <c r="F159" s="832"/>
      <c r="G159" s="832"/>
      <c r="H159" s="832"/>
      <c r="I159" s="832"/>
      <c r="J159" s="832"/>
      <c r="K159" s="832"/>
      <c r="L159" s="832"/>
      <c r="M159" s="832"/>
      <c r="N159" s="832"/>
      <c r="O159" s="832"/>
      <c r="P159" s="832"/>
      <c r="Q159" s="832"/>
      <c r="R159" s="832"/>
      <c r="S159" s="832"/>
      <c r="T159" s="832"/>
      <c r="U159" s="832"/>
      <c r="V159" s="832"/>
      <c r="W159" s="832"/>
      <c r="X159" s="832"/>
      <c r="Y159" s="832"/>
      <c r="Z159" s="832"/>
      <c r="AA159" s="832"/>
      <c r="AB159" s="832"/>
      <c r="AC159" s="832"/>
      <c r="AD159" s="832"/>
      <c r="AE159" s="832"/>
      <c r="AF159" s="832"/>
      <c r="AG159" s="832"/>
      <c r="AH159" s="832"/>
      <c r="AI159" s="832"/>
      <c r="AJ159" s="832"/>
      <c r="AK159" s="833"/>
      <c r="AL159" s="182"/>
      <c r="AM159" s="214"/>
      <c r="AN159" s="214"/>
      <c r="AO159" s="214"/>
      <c r="AP159" s="214"/>
      <c r="AQ159" s="214"/>
      <c r="AT159" s="208"/>
      <c r="AU159" s="208"/>
      <c r="AV159" s="208"/>
      <c r="AW159" s="208"/>
      <c r="AX159" s="208"/>
      <c r="AY159" s="208"/>
      <c r="AZ159" s="208"/>
      <c r="BA159" s="208"/>
      <c r="BB159" s="208"/>
      <c r="BC159" s="208"/>
      <c r="BD159" s="208"/>
      <c r="BE159" s="208"/>
      <c r="BF159" s="208"/>
      <c r="BG159" s="208"/>
      <c r="BH159" s="208"/>
      <c r="BI159" s="208"/>
      <c r="BJ159" s="208"/>
      <c r="BK159" s="208"/>
      <c r="BL159" s="208"/>
      <c r="BM159" s="208"/>
      <c r="BN159" s="208"/>
      <c r="BO159" s="208"/>
      <c r="BP159" s="208"/>
      <c r="BQ159" s="208"/>
      <c r="BR159" s="184"/>
    </row>
    <row r="160" spans="2:70" s="139" customFormat="1" ht="15" customHeight="1" x14ac:dyDescent="0.4">
      <c r="B160" s="822"/>
      <c r="C160" s="823"/>
      <c r="D160" s="824"/>
      <c r="E160" s="831"/>
      <c r="F160" s="832"/>
      <c r="G160" s="832"/>
      <c r="H160" s="832"/>
      <c r="I160" s="832"/>
      <c r="J160" s="832"/>
      <c r="K160" s="832"/>
      <c r="L160" s="832"/>
      <c r="M160" s="832"/>
      <c r="N160" s="832"/>
      <c r="O160" s="832"/>
      <c r="P160" s="832"/>
      <c r="Q160" s="832"/>
      <c r="R160" s="832"/>
      <c r="S160" s="832"/>
      <c r="T160" s="832"/>
      <c r="U160" s="832"/>
      <c r="V160" s="832"/>
      <c r="W160" s="832"/>
      <c r="X160" s="832"/>
      <c r="Y160" s="832"/>
      <c r="Z160" s="832"/>
      <c r="AA160" s="832"/>
      <c r="AB160" s="832"/>
      <c r="AC160" s="832"/>
      <c r="AD160" s="832"/>
      <c r="AE160" s="832"/>
      <c r="AF160" s="832"/>
      <c r="AG160" s="832"/>
      <c r="AH160" s="832"/>
      <c r="AI160" s="832"/>
      <c r="AJ160" s="832"/>
      <c r="AK160" s="833"/>
      <c r="AL160" s="182"/>
      <c r="AM160" s="214"/>
      <c r="AN160" s="214"/>
      <c r="AO160" s="214"/>
      <c r="AP160" s="214"/>
      <c r="AQ160" s="214"/>
      <c r="AT160" s="208"/>
      <c r="AU160" s="208"/>
      <c r="AV160" s="208"/>
      <c r="AW160" s="208"/>
      <c r="AX160" s="208"/>
      <c r="AY160" s="208"/>
      <c r="AZ160" s="208"/>
      <c r="BA160" s="208"/>
      <c r="BB160" s="208"/>
      <c r="BC160" s="208"/>
      <c r="BD160" s="208"/>
      <c r="BE160" s="208"/>
      <c r="BF160" s="208"/>
      <c r="BG160" s="208"/>
      <c r="BH160" s="208"/>
      <c r="BI160" s="208"/>
      <c r="BJ160" s="208"/>
      <c r="BK160" s="208"/>
      <c r="BL160" s="208"/>
      <c r="BM160" s="208"/>
      <c r="BN160" s="208"/>
      <c r="BO160" s="208"/>
      <c r="BP160" s="208"/>
      <c r="BQ160" s="208"/>
      <c r="BR160" s="184"/>
    </row>
    <row r="161" spans="1:71" s="139" customFormat="1" ht="15" customHeight="1" x14ac:dyDescent="0.4">
      <c r="B161" s="825"/>
      <c r="C161" s="826"/>
      <c r="D161" s="827"/>
      <c r="E161" s="834"/>
      <c r="F161" s="835"/>
      <c r="G161" s="835"/>
      <c r="H161" s="835"/>
      <c r="I161" s="835"/>
      <c r="J161" s="835"/>
      <c r="K161" s="835"/>
      <c r="L161" s="835"/>
      <c r="M161" s="835"/>
      <c r="N161" s="835"/>
      <c r="O161" s="835"/>
      <c r="P161" s="835"/>
      <c r="Q161" s="835"/>
      <c r="R161" s="835"/>
      <c r="S161" s="835"/>
      <c r="T161" s="835"/>
      <c r="U161" s="835"/>
      <c r="V161" s="835"/>
      <c r="W161" s="835"/>
      <c r="X161" s="835"/>
      <c r="Y161" s="835"/>
      <c r="Z161" s="835"/>
      <c r="AA161" s="835"/>
      <c r="AB161" s="835"/>
      <c r="AC161" s="835"/>
      <c r="AD161" s="835"/>
      <c r="AE161" s="835"/>
      <c r="AF161" s="835"/>
      <c r="AG161" s="835"/>
      <c r="AH161" s="835"/>
      <c r="AI161" s="835"/>
      <c r="AJ161" s="835"/>
      <c r="AK161" s="836"/>
      <c r="AL161" s="205"/>
      <c r="AM161" s="163"/>
      <c r="AN161" s="163"/>
      <c r="AO161" s="163"/>
      <c r="AP161" s="163"/>
      <c r="AQ161" s="163"/>
      <c r="AR161" s="163"/>
      <c r="AS161" s="163"/>
      <c r="AT161" s="163"/>
      <c r="AU161" s="163"/>
      <c r="AV161" s="163"/>
      <c r="AW161" s="163"/>
      <c r="AX161" s="163"/>
      <c r="AY161" s="163"/>
      <c r="AZ161" s="163"/>
      <c r="BA161" s="163"/>
      <c r="BB161" s="163"/>
      <c r="BC161" s="163"/>
      <c r="BD161" s="163"/>
      <c r="BE161" s="163"/>
      <c r="BF161" s="163"/>
      <c r="BG161" s="163"/>
      <c r="BH161" s="163"/>
      <c r="BI161" s="163"/>
      <c r="BJ161" s="163"/>
      <c r="BK161" s="163"/>
      <c r="BL161" s="163"/>
      <c r="BM161" s="163"/>
      <c r="BN161" s="163"/>
      <c r="BO161" s="163"/>
      <c r="BP161" s="163"/>
      <c r="BQ161" s="163"/>
      <c r="BR161" s="164"/>
    </row>
    <row r="162" spans="1:71" s="139" customFormat="1" ht="15" customHeight="1" x14ac:dyDescent="0.4">
      <c r="A162" s="142"/>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c r="AB162" s="142"/>
      <c r="AC162" s="142"/>
      <c r="AD162" s="142"/>
      <c r="AE162" s="142"/>
      <c r="AF162" s="142"/>
      <c r="AG162" s="142"/>
      <c r="AH162" s="142"/>
      <c r="AI162" s="142"/>
      <c r="AJ162" s="142"/>
      <c r="AK162" s="142"/>
      <c r="AL162" s="142"/>
      <c r="AM162" s="142"/>
      <c r="AN162" s="142"/>
      <c r="AO162" s="142"/>
      <c r="AP162" s="142"/>
      <c r="AQ162" s="142"/>
      <c r="AR162" s="142"/>
      <c r="AS162" s="142"/>
      <c r="AT162" s="142"/>
      <c r="AU162" s="142"/>
      <c r="AV162" s="142"/>
      <c r="AW162" s="142"/>
      <c r="AX162" s="142"/>
      <c r="AY162" s="142"/>
      <c r="AZ162" s="142"/>
      <c r="BA162" s="142"/>
      <c r="BB162" s="142"/>
      <c r="BC162" s="142"/>
      <c r="BD162" s="142"/>
      <c r="BE162" s="142"/>
      <c r="BF162" s="142"/>
      <c r="BG162" s="142"/>
      <c r="BH162" s="142"/>
      <c r="BI162" s="142"/>
      <c r="BJ162" s="142"/>
      <c r="BK162" s="142"/>
      <c r="BL162" s="142"/>
      <c r="BM162" s="142"/>
      <c r="BN162" s="142"/>
      <c r="BO162" s="142"/>
      <c r="BP162" s="142"/>
      <c r="BQ162" s="142"/>
      <c r="BR162" s="142"/>
      <c r="BS162" s="142"/>
    </row>
    <row r="163" spans="1:71" s="139" customFormat="1" ht="15" customHeight="1" x14ac:dyDescent="0.4"/>
    <row r="164" spans="1:71" s="139" customFormat="1" ht="15" customHeight="1" x14ac:dyDescent="0.4"/>
    <row r="165" spans="1:71" s="139" customFormat="1" ht="15" customHeight="1" x14ac:dyDescent="0.4"/>
    <row r="166" spans="1:71" s="139" customFormat="1" ht="15" customHeight="1" x14ac:dyDescent="0.4"/>
    <row r="167" spans="1:71" s="139" customFormat="1" ht="15" customHeight="1" x14ac:dyDescent="0.4"/>
    <row r="168" spans="1:71" s="139" customFormat="1" ht="15" customHeight="1" x14ac:dyDescent="0.4"/>
    <row r="169" spans="1:71" s="139" customFormat="1" ht="15" customHeight="1" x14ac:dyDescent="0.4"/>
    <row r="170" spans="1:71" s="139" customFormat="1" ht="15" customHeight="1" x14ac:dyDescent="0.4"/>
    <row r="171" spans="1:71" s="139" customFormat="1" ht="15" customHeight="1" x14ac:dyDescent="0.4"/>
    <row r="172" spans="1:71" s="139" customFormat="1" ht="15" customHeight="1" x14ac:dyDescent="0.4"/>
    <row r="173" spans="1:71" s="139" customFormat="1" ht="15" customHeight="1" x14ac:dyDescent="0.4"/>
    <row r="174" spans="1:71" s="139" customFormat="1" ht="15" customHeight="1" x14ac:dyDescent="0.4"/>
    <row r="175" spans="1:71" s="139" customFormat="1" ht="15" customHeight="1" x14ac:dyDescent="0.4"/>
    <row r="176" spans="1:71" s="139" customFormat="1" ht="15" customHeight="1" x14ac:dyDescent="0.4"/>
    <row r="177" s="139" customFormat="1" ht="15" customHeight="1" x14ac:dyDescent="0.4"/>
    <row r="178" s="139" customFormat="1" ht="15" customHeight="1" x14ac:dyDescent="0.4"/>
    <row r="179" s="139" customFormat="1" ht="15" customHeight="1" x14ac:dyDescent="0.4"/>
    <row r="180" s="139" customFormat="1" ht="15" customHeight="1" x14ac:dyDescent="0.4"/>
    <row r="181" s="139" customFormat="1" ht="15" customHeight="1" x14ac:dyDescent="0.4"/>
    <row r="182" s="139" customFormat="1" ht="15" customHeight="1" x14ac:dyDescent="0.4"/>
    <row r="183" s="139" customFormat="1" ht="15" customHeight="1" x14ac:dyDescent="0.4"/>
    <row r="184" s="139" customFormat="1" ht="15" customHeight="1" x14ac:dyDescent="0.4"/>
    <row r="185" s="139" customFormat="1" ht="15" customHeight="1" x14ac:dyDescent="0.4"/>
    <row r="186" s="139" customFormat="1" ht="15" customHeight="1" x14ac:dyDescent="0.4"/>
    <row r="187" s="139" customFormat="1" ht="15" customHeight="1" x14ac:dyDescent="0.4"/>
    <row r="188" s="139" customFormat="1" ht="15" customHeight="1" x14ac:dyDescent="0.4"/>
    <row r="189" s="139" customFormat="1" ht="15" customHeight="1" x14ac:dyDescent="0.4"/>
    <row r="190" s="139" customFormat="1" ht="15" customHeight="1" x14ac:dyDescent="0.4"/>
    <row r="191" s="139" customFormat="1" ht="15" customHeight="1" x14ac:dyDescent="0.4"/>
    <row r="192" s="139" customFormat="1" ht="15" customHeight="1" x14ac:dyDescent="0.4"/>
    <row r="193" s="139" customFormat="1" ht="15" customHeight="1" x14ac:dyDescent="0.4"/>
    <row r="194" s="139" customFormat="1" ht="15" customHeight="1" x14ac:dyDescent="0.4"/>
    <row r="195" s="139" customFormat="1" ht="15" customHeight="1" x14ac:dyDescent="0.4"/>
    <row r="196" s="139" customFormat="1" ht="15" customHeight="1" x14ac:dyDescent="0.4"/>
    <row r="197" s="139" customFormat="1" ht="15" customHeight="1" x14ac:dyDescent="0.4"/>
    <row r="198" s="139" customFormat="1" ht="15" customHeight="1" x14ac:dyDescent="0.4"/>
    <row r="199" s="139" customFormat="1" ht="15" customHeight="1" x14ac:dyDescent="0.4"/>
    <row r="200" s="139" customFormat="1" ht="15" customHeight="1" x14ac:dyDescent="0.4"/>
    <row r="201" s="139" customFormat="1" ht="15" customHeight="1" x14ac:dyDescent="0.4"/>
    <row r="202" s="139" customFormat="1" ht="15" customHeight="1" x14ac:dyDescent="0.4"/>
    <row r="203" s="139" customFormat="1" ht="15" customHeight="1" x14ac:dyDescent="0.4"/>
    <row r="204" s="139" customFormat="1" ht="15" customHeight="1" x14ac:dyDescent="0.4"/>
    <row r="205" s="139" customFormat="1" ht="15" customHeight="1" x14ac:dyDescent="0.4"/>
    <row r="206" s="139" customFormat="1" ht="15" customHeight="1" x14ac:dyDescent="0.4"/>
    <row r="207" s="139" customFormat="1" ht="15" customHeight="1" x14ac:dyDescent="0.4"/>
    <row r="208" s="139" customFormat="1" ht="15" customHeight="1" x14ac:dyDescent="0.4"/>
    <row r="209" s="139" customFormat="1" ht="15" customHeight="1" x14ac:dyDescent="0.4"/>
    <row r="210" s="139" customFormat="1" ht="15" customHeight="1" x14ac:dyDescent="0.4"/>
    <row r="211" s="139" customFormat="1" ht="15" customHeight="1" x14ac:dyDescent="0.4"/>
    <row r="212" s="139" customFormat="1" ht="15" customHeight="1" x14ac:dyDescent="0.4"/>
    <row r="213" s="139" customFormat="1" ht="15" customHeight="1" x14ac:dyDescent="0.4"/>
    <row r="214" s="139" customFormat="1" ht="15" customHeight="1" x14ac:dyDescent="0.4"/>
    <row r="215" s="139" customFormat="1" ht="15" customHeight="1" x14ac:dyDescent="0.4"/>
    <row r="216" s="139" customFormat="1" ht="15" customHeight="1" x14ac:dyDescent="0.4"/>
    <row r="217" s="139" customFormat="1" ht="15" customHeight="1" x14ac:dyDescent="0.4"/>
    <row r="218" s="139" customFormat="1" ht="15" customHeight="1" x14ac:dyDescent="0.4"/>
    <row r="219" s="139" customFormat="1" ht="15" customHeight="1" x14ac:dyDescent="0.4"/>
    <row r="220" s="139" customFormat="1" ht="15" customHeight="1" x14ac:dyDescent="0.4"/>
    <row r="221" s="139" customFormat="1" ht="15" customHeight="1" x14ac:dyDescent="0.4"/>
    <row r="222" s="139" customFormat="1" ht="15" customHeight="1" x14ac:dyDescent="0.4"/>
    <row r="223" s="139" customFormat="1" ht="15" customHeight="1" x14ac:dyDescent="0.4"/>
    <row r="224" s="139" customFormat="1" ht="15" customHeight="1" x14ac:dyDescent="0.4"/>
    <row r="225" s="139" customFormat="1" ht="15" customHeight="1" x14ac:dyDescent="0.4"/>
    <row r="226" s="139" customFormat="1" ht="15" customHeight="1" x14ac:dyDescent="0.4"/>
    <row r="227" s="139" customFormat="1" ht="15" customHeight="1" x14ac:dyDescent="0.4"/>
    <row r="228" s="139" customFormat="1" ht="15" customHeight="1" x14ac:dyDescent="0.4"/>
    <row r="229" s="139" customFormat="1" ht="15" customHeight="1" x14ac:dyDescent="0.4"/>
    <row r="230" s="139" customFormat="1" ht="15" customHeight="1" x14ac:dyDescent="0.4"/>
    <row r="231" s="139" customFormat="1" ht="15" customHeight="1" x14ac:dyDescent="0.4"/>
    <row r="232" s="139" customFormat="1" ht="15" customHeight="1" x14ac:dyDescent="0.4"/>
    <row r="233" s="139" customFormat="1" ht="15" customHeight="1" x14ac:dyDescent="0.4"/>
    <row r="234" s="139" customFormat="1" ht="15" customHeight="1" x14ac:dyDescent="0.4"/>
    <row r="235" s="139" customFormat="1" ht="15" customHeight="1" x14ac:dyDescent="0.4"/>
    <row r="236" s="139" customFormat="1" ht="15" customHeight="1" x14ac:dyDescent="0.4"/>
    <row r="237" s="139" customFormat="1" ht="15" customHeight="1" x14ac:dyDescent="0.4"/>
    <row r="238" s="139" customFormat="1" ht="15" customHeight="1" x14ac:dyDescent="0.4"/>
    <row r="239" s="139" customFormat="1" ht="15" customHeight="1" x14ac:dyDescent="0.4"/>
    <row r="240" s="139" customFormat="1" ht="15" customHeight="1" x14ac:dyDescent="0.4"/>
    <row r="241" s="139" customFormat="1" ht="15" customHeight="1" x14ac:dyDescent="0.4"/>
    <row r="242" s="139" customFormat="1" ht="15" customHeight="1" x14ac:dyDescent="0.4"/>
    <row r="243" s="139" customFormat="1" ht="15" customHeight="1" x14ac:dyDescent="0.4"/>
    <row r="244" s="139" customFormat="1" ht="15" customHeight="1" x14ac:dyDescent="0.4"/>
    <row r="245" s="139" customFormat="1" ht="15" customHeight="1" x14ac:dyDescent="0.4"/>
    <row r="246" s="139" customFormat="1" ht="15" customHeight="1" x14ac:dyDescent="0.4"/>
    <row r="247" s="139" customFormat="1" ht="15" customHeight="1" x14ac:dyDescent="0.4"/>
    <row r="248" s="139" customFormat="1" ht="15" customHeight="1" x14ac:dyDescent="0.4"/>
    <row r="249" s="139" customFormat="1" ht="15" customHeight="1" x14ac:dyDescent="0.4"/>
    <row r="250" s="139" customFormat="1" ht="15" customHeight="1" x14ac:dyDescent="0.4"/>
    <row r="251" s="139" customFormat="1" ht="15" customHeight="1" x14ac:dyDescent="0.4"/>
    <row r="252" s="139" customFormat="1" ht="15" customHeight="1" x14ac:dyDescent="0.4"/>
    <row r="253" s="139" customFormat="1" ht="15" customHeight="1" x14ac:dyDescent="0.4"/>
    <row r="254" s="139" customFormat="1" ht="15" customHeight="1" x14ac:dyDescent="0.4"/>
    <row r="255" s="139" customFormat="1" ht="15" customHeight="1" x14ac:dyDescent="0.4"/>
    <row r="256" s="139" customFormat="1" ht="15" customHeight="1" x14ac:dyDescent="0.4"/>
    <row r="257" s="139" customFormat="1" ht="15" customHeight="1" x14ac:dyDescent="0.4"/>
    <row r="258" s="139" customFormat="1" ht="15" customHeight="1" x14ac:dyDescent="0.4"/>
    <row r="259" s="139" customFormat="1" ht="15" customHeight="1" x14ac:dyDescent="0.4"/>
    <row r="260" s="139" customFormat="1" ht="15" customHeight="1" x14ac:dyDescent="0.4"/>
    <row r="261" s="139" customFormat="1" ht="15" customHeight="1" x14ac:dyDescent="0.4"/>
    <row r="262" s="139" customFormat="1" ht="15" customHeight="1" x14ac:dyDescent="0.4"/>
    <row r="263" s="139" customFormat="1" ht="15" customHeight="1" x14ac:dyDescent="0.4"/>
    <row r="264" s="139" customFormat="1" ht="15" customHeight="1" x14ac:dyDescent="0.4"/>
    <row r="265" s="139" customFormat="1" ht="15" customHeight="1" x14ac:dyDescent="0.4"/>
    <row r="266" s="139" customFormat="1" ht="15" customHeight="1" x14ac:dyDescent="0.4"/>
    <row r="267" s="139" customFormat="1" ht="15" customHeight="1" x14ac:dyDescent="0.4"/>
    <row r="268" s="139" customFormat="1" ht="15" customHeight="1" x14ac:dyDescent="0.4"/>
    <row r="269" s="139" customFormat="1" ht="15" customHeight="1" x14ac:dyDescent="0.4"/>
    <row r="270" s="139" customFormat="1" ht="15" customHeight="1" x14ac:dyDescent="0.4"/>
    <row r="271" s="139" customFormat="1" ht="15" customHeight="1" x14ac:dyDescent="0.4"/>
    <row r="272" s="139" customFormat="1" ht="15" customHeight="1" x14ac:dyDescent="0.4"/>
    <row r="273" s="139" customFormat="1" ht="15" customHeight="1" x14ac:dyDescent="0.4"/>
    <row r="274" s="139" customFormat="1" ht="15" customHeight="1" x14ac:dyDescent="0.4"/>
    <row r="275" s="139" customFormat="1" ht="15" customHeight="1" x14ac:dyDescent="0.4"/>
    <row r="276" s="139" customFormat="1" ht="15" customHeight="1" x14ac:dyDescent="0.4"/>
    <row r="277" s="139" customFormat="1" ht="15" customHeight="1" x14ac:dyDescent="0.4"/>
    <row r="278" s="139" customFormat="1" ht="15" customHeight="1" x14ac:dyDescent="0.4"/>
    <row r="279" s="139" customFormat="1" ht="15" customHeight="1" x14ac:dyDescent="0.4"/>
    <row r="280" s="139" customFormat="1" ht="15" customHeight="1" x14ac:dyDescent="0.4"/>
    <row r="281" s="139" customFormat="1" ht="15" customHeight="1" x14ac:dyDescent="0.4"/>
    <row r="282" s="139" customFormat="1" ht="15" customHeight="1" x14ac:dyDescent="0.4"/>
    <row r="283" s="139" customFormat="1" ht="15" customHeight="1" x14ac:dyDescent="0.4"/>
    <row r="284" s="139" customFormat="1" ht="15" customHeight="1" x14ac:dyDescent="0.4"/>
    <row r="285" s="139" customFormat="1" ht="15" customHeight="1" x14ac:dyDescent="0.4"/>
    <row r="286" s="139" customFormat="1" ht="15" customHeight="1" x14ac:dyDescent="0.4"/>
    <row r="287" s="139" customFormat="1" ht="15" customHeight="1" x14ac:dyDescent="0.4"/>
    <row r="288" s="139" customFormat="1" ht="15" customHeight="1" x14ac:dyDescent="0.4"/>
    <row r="289" s="139" customFormat="1" ht="15" customHeight="1" x14ac:dyDescent="0.4"/>
    <row r="290" s="139" customFormat="1" ht="15" customHeight="1" x14ac:dyDescent="0.4"/>
    <row r="291" s="139" customFormat="1" ht="15" customHeight="1" x14ac:dyDescent="0.4"/>
    <row r="292" s="139" customFormat="1" ht="15" customHeight="1" x14ac:dyDescent="0.4"/>
    <row r="293" s="139" customFormat="1" ht="15" customHeight="1" x14ac:dyDescent="0.4"/>
    <row r="294" s="139" customFormat="1" ht="15" customHeight="1" x14ac:dyDescent="0.4"/>
    <row r="295" s="139" customFormat="1" ht="15" customHeight="1" x14ac:dyDescent="0.4"/>
    <row r="296" s="139" customFormat="1" ht="15" customHeight="1" x14ac:dyDescent="0.4"/>
    <row r="297" s="139" customFormat="1" ht="15" customHeight="1" x14ac:dyDescent="0.4"/>
    <row r="298" s="139" customFormat="1" ht="15" customHeight="1" x14ac:dyDescent="0.4"/>
    <row r="299" s="139" customFormat="1" ht="15" customHeight="1" x14ac:dyDescent="0.4"/>
    <row r="300" s="139" customFormat="1" ht="15" customHeight="1" x14ac:dyDescent="0.4"/>
    <row r="301" s="139" customFormat="1" ht="15" customHeight="1" x14ac:dyDescent="0.4"/>
    <row r="302" s="139" customFormat="1" ht="15" customHeight="1" x14ac:dyDescent="0.4"/>
    <row r="303" s="139" customFormat="1" ht="15" customHeight="1" x14ac:dyDescent="0.4"/>
    <row r="304" s="139" customFormat="1" ht="15" customHeight="1" x14ac:dyDescent="0.4"/>
    <row r="305" s="139" customFormat="1" ht="15" customHeight="1" x14ac:dyDescent="0.4"/>
    <row r="306" s="139" customFormat="1" ht="15" customHeight="1" x14ac:dyDescent="0.4"/>
    <row r="307" s="139" customFormat="1" ht="15" customHeight="1" x14ac:dyDescent="0.4"/>
    <row r="308" s="139" customFormat="1" ht="15" customHeight="1" x14ac:dyDescent="0.4"/>
    <row r="309" s="139" customFormat="1" ht="15" customHeight="1" x14ac:dyDescent="0.4"/>
    <row r="310" s="139" customFormat="1" ht="15" customHeight="1" x14ac:dyDescent="0.4"/>
    <row r="311" s="139" customFormat="1" ht="15" customHeight="1" x14ac:dyDescent="0.4"/>
    <row r="312" s="139" customFormat="1" ht="15" customHeight="1" x14ac:dyDescent="0.4"/>
    <row r="313" s="139" customFormat="1" ht="15" customHeight="1" x14ac:dyDescent="0.4"/>
    <row r="314" s="139" customFormat="1" ht="15" customHeight="1" x14ac:dyDescent="0.4"/>
    <row r="315" s="139" customFormat="1" ht="15" customHeight="1" x14ac:dyDescent="0.4"/>
    <row r="316" s="139" customFormat="1" ht="15" customHeight="1" x14ac:dyDescent="0.4"/>
    <row r="317" s="139" customFormat="1" ht="15" customHeight="1" x14ac:dyDescent="0.4"/>
    <row r="318" s="139" customFormat="1" ht="15" customHeight="1" x14ac:dyDescent="0.4"/>
    <row r="319" s="139" customFormat="1" ht="15" customHeight="1" x14ac:dyDescent="0.4"/>
    <row r="320" s="139" customFormat="1" ht="15" customHeight="1" x14ac:dyDescent="0.4"/>
    <row r="321" s="139" customFormat="1" ht="15" customHeight="1" x14ac:dyDescent="0.4"/>
    <row r="322" s="139" customFormat="1" ht="15" customHeight="1" x14ac:dyDescent="0.4"/>
    <row r="323" s="139" customFormat="1" ht="15" customHeight="1" x14ac:dyDescent="0.4"/>
    <row r="324" s="139" customFormat="1" ht="15" customHeight="1" x14ac:dyDescent="0.4"/>
    <row r="325" s="139" customFormat="1" ht="15" customHeight="1" x14ac:dyDescent="0.4"/>
    <row r="326" s="139" customFormat="1" ht="15" customHeight="1" x14ac:dyDescent="0.4"/>
    <row r="327" s="139" customFormat="1" ht="15" customHeight="1" x14ac:dyDescent="0.4"/>
    <row r="328" s="139" customFormat="1" ht="15" customHeight="1" x14ac:dyDescent="0.4"/>
    <row r="329" s="139" customFormat="1" ht="15" customHeight="1" x14ac:dyDescent="0.4"/>
    <row r="330" s="139" customFormat="1" ht="15" customHeight="1" x14ac:dyDescent="0.4"/>
    <row r="331" s="139" customFormat="1" ht="15" customHeight="1" x14ac:dyDescent="0.4"/>
    <row r="332" s="139" customFormat="1" ht="15" customHeight="1" x14ac:dyDescent="0.4"/>
    <row r="333" s="139" customFormat="1" ht="15" customHeight="1" x14ac:dyDescent="0.4"/>
    <row r="334" s="139" customFormat="1" ht="15" customHeight="1" x14ac:dyDescent="0.4"/>
    <row r="335" s="139" customFormat="1" ht="15" customHeight="1" x14ac:dyDescent="0.4"/>
    <row r="336" s="139" customFormat="1" ht="15" customHeight="1" x14ac:dyDescent="0.4"/>
    <row r="337" s="139" customFormat="1" ht="15" customHeight="1" x14ac:dyDescent="0.4"/>
    <row r="338" s="139" customFormat="1" ht="15" customHeight="1" x14ac:dyDescent="0.4"/>
    <row r="339" s="139" customFormat="1" ht="15" customHeight="1" x14ac:dyDescent="0.4"/>
    <row r="340" s="139" customFormat="1" ht="15" customHeight="1" x14ac:dyDescent="0.4"/>
    <row r="341" s="139" customFormat="1" ht="15" customHeight="1" x14ac:dyDescent="0.4"/>
    <row r="342" s="139" customFormat="1" ht="15" customHeight="1" x14ac:dyDescent="0.4"/>
    <row r="343" s="139" customFormat="1" ht="15" customHeight="1" x14ac:dyDescent="0.4"/>
    <row r="344" s="139" customFormat="1" ht="15" customHeight="1" x14ac:dyDescent="0.4"/>
    <row r="345" s="139" customFormat="1" ht="15" customHeight="1" x14ac:dyDescent="0.4"/>
    <row r="346" s="139" customFormat="1" ht="15" customHeight="1" x14ac:dyDescent="0.4"/>
    <row r="347" s="139" customFormat="1" ht="15" customHeight="1" x14ac:dyDescent="0.4"/>
    <row r="348" s="139" customFormat="1" ht="15" customHeight="1" x14ac:dyDescent="0.4"/>
    <row r="349" s="139" customFormat="1" ht="15" customHeight="1" x14ac:dyDescent="0.4"/>
    <row r="350" s="139" customFormat="1" ht="15" customHeight="1" x14ac:dyDescent="0.4"/>
    <row r="351" s="139" customFormat="1" ht="15" customHeight="1" x14ac:dyDescent="0.4"/>
    <row r="352" s="139" customFormat="1" ht="15" customHeight="1" x14ac:dyDescent="0.4"/>
    <row r="353" s="139" customFormat="1" ht="15" customHeight="1" x14ac:dyDescent="0.4"/>
    <row r="354" s="139" customFormat="1" ht="15" customHeight="1" x14ac:dyDescent="0.4"/>
    <row r="355" s="139" customFormat="1" ht="15" customHeight="1" x14ac:dyDescent="0.4"/>
    <row r="356" s="139" customFormat="1" ht="15" customHeight="1" x14ac:dyDescent="0.4"/>
    <row r="357" s="139" customFormat="1" ht="15" customHeight="1" x14ac:dyDescent="0.4"/>
    <row r="358" s="139" customFormat="1" ht="15" customHeight="1" x14ac:dyDescent="0.4"/>
    <row r="359" s="139" customFormat="1" ht="15" customHeight="1" x14ac:dyDescent="0.4"/>
    <row r="360" s="139" customFormat="1" ht="15" customHeight="1" x14ac:dyDescent="0.4"/>
    <row r="361" s="139" customFormat="1" ht="15" customHeight="1" x14ac:dyDescent="0.4"/>
    <row r="362" s="139" customFormat="1" ht="15" customHeight="1" x14ac:dyDescent="0.4"/>
    <row r="363" s="139" customFormat="1" ht="15" customHeight="1" x14ac:dyDescent="0.4"/>
    <row r="364" s="139" customFormat="1" ht="15" customHeight="1" x14ac:dyDescent="0.4"/>
    <row r="365" s="139" customFormat="1" ht="15" customHeight="1" x14ac:dyDescent="0.4"/>
    <row r="366" s="139" customFormat="1" ht="15" customHeight="1" x14ac:dyDescent="0.4"/>
    <row r="367" s="139" customFormat="1" ht="15" customHeight="1" x14ac:dyDescent="0.4"/>
    <row r="368" s="139" customFormat="1" ht="15" customHeight="1" x14ac:dyDescent="0.4"/>
    <row r="369" s="139" customFormat="1" ht="15" customHeight="1" x14ac:dyDescent="0.4"/>
    <row r="370" s="139" customFormat="1" ht="15" customHeight="1" x14ac:dyDescent="0.4"/>
    <row r="371" s="139" customFormat="1" ht="15" customHeight="1" x14ac:dyDescent="0.4"/>
    <row r="372" s="139" customFormat="1" ht="15" customHeight="1" x14ac:dyDescent="0.4"/>
    <row r="373" s="139" customFormat="1" ht="15" customHeight="1" x14ac:dyDescent="0.4"/>
    <row r="374" s="139" customFormat="1" ht="15" customHeight="1" x14ac:dyDescent="0.4"/>
    <row r="375" s="139" customFormat="1" ht="15" customHeight="1" x14ac:dyDescent="0.4"/>
    <row r="376" s="139" customFormat="1" ht="15" customHeight="1" x14ac:dyDescent="0.4"/>
    <row r="377" s="139" customFormat="1" ht="15" customHeight="1" x14ac:dyDescent="0.4"/>
    <row r="378" s="139" customFormat="1" ht="15" customHeight="1" x14ac:dyDescent="0.4"/>
    <row r="379" s="139" customFormat="1" ht="15" customHeight="1" x14ac:dyDescent="0.4"/>
    <row r="380" s="139" customFormat="1" ht="15" customHeight="1" x14ac:dyDescent="0.4"/>
    <row r="381" s="139" customFormat="1" ht="15" customHeight="1" x14ac:dyDescent="0.4"/>
    <row r="382" s="139" customFormat="1" ht="15" customHeight="1" x14ac:dyDescent="0.4"/>
    <row r="383" s="139" customFormat="1" ht="15" customHeight="1" x14ac:dyDescent="0.4"/>
    <row r="384" s="139" customFormat="1" ht="15" customHeight="1" x14ac:dyDescent="0.4"/>
    <row r="385" s="139" customFormat="1" ht="15" customHeight="1" x14ac:dyDescent="0.4"/>
    <row r="386" s="139" customFormat="1" ht="15" customHeight="1" x14ac:dyDescent="0.4"/>
    <row r="387" s="139" customFormat="1" ht="15" customHeight="1" x14ac:dyDescent="0.4"/>
    <row r="388" s="139" customFormat="1" ht="15" customHeight="1" x14ac:dyDescent="0.4"/>
    <row r="389" s="139" customFormat="1" ht="15" customHeight="1" x14ac:dyDescent="0.4"/>
    <row r="390" s="139" customFormat="1" ht="15" customHeight="1" x14ac:dyDescent="0.4"/>
    <row r="391" s="139" customFormat="1" ht="15" customHeight="1" x14ac:dyDescent="0.4"/>
    <row r="392" s="139" customFormat="1" ht="15" customHeight="1" x14ac:dyDescent="0.4"/>
    <row r="393" s="139" customFormat="1" ht="15" customHeight="1" x14ac:dyDescent="0.4"/>
    <row r="394" s="139" customFormat="1" ht="15" customHeight="1" x14ac:dyDescent="0.4"/>
    <row r="395" s="139" customFormat="1" ht="15" customHeight="1" x14ac:dyDescent="0.4"/>
    <row r="396" s="139" customFormat="1" ht="15" customHeight="1" x14ac:dyDescent="0.4"/>
    <row r="397" s="139" customFormat="1" ht="15" customHeight="1" x14ac:dyDescent="0.4"/>
    <row r="398" s="139" customFormat="1" ht="15" customHeight="1" x14ac:dyDescent="0.4"/>
    <row r="399" s="139" customFormat="1" ht="15" customHeight="1" x14ac:dyDescent="0.4"/>
    <row r="400" s="139" customFormat="1" ht="15" customHeight="1" x14ac:dyDescent="0.4"/>
    <row r="401" s="139" customFormat="1" ht="15" customHeight="1" x14ac:dyDescent="0.4"/>
    <row r="402" s="139" customFormat="1" ht="15" customHeight="1" x14ac:dyDescent="0.4"/>
    <row r="403" s="139" customFormat="1" ht="15" customHeight="1" x14ac:dyDescent="0.4"/>
    <row r="404" s="139" customFormat="1" ht="15" customHeight="1" x14ac:dyDescent="0.4"/>
    <row r="405" s="139" customFormat="1" ht="15" customHeight="1" x14ac:dyDescent="0.4"/>
    <row r="406" s="139" customFormat="1" ht="15" customHeight="1" x14ac:dyDescent="0.4"/>
    <row r="407" s="139" customFormat="1" ht="15" customHeight="1" x14ac:dyDescent="0.4"/>
    <row r="408" s="139" customFormat="1" ht="15" customHeight="1" x14ac:dyDescent="0.4"/>
    <row r="409" s="139" customFormat="1" ht="15" customHeight="1" x14ac:dyDescent="0.4"/>
    <row r="410" s="139" customFormat="1" ht="15" customHeight="1" x14ac:dyDescent="0.4"/>
    <row r="411" s="139" customFormat="1" ht="15" customHeight="1" x14ac:dyDescent="0.4"/>
    <row r="412" s="139" customFormat="1" ht="15" customHeight="1" x14ac:dyDescent="0.4"/>
    <row r="413" s="139" customFormat="1" ht="15" customHeight="1" x14ac:dyDescent="0.4"/>
    <row r="414" s="139" customFormat="1" ht="15" customHeight="1" x14ac:dyDescent="0.4"/>
    <row r="415" s="139" customFormat="1" ht="15" customHeight="1" x14ac:dyDescent="0.4"/>
    <row r="416" s="139" customFormat="1" ht="15" customHeight="1" x14ac:dyDescent="0.4"/>
    <row r="417" s="139" customFormat="1" ht="15" customHeight="1" x14ac:dyDescent="0.4"/>
    <row r="418" s="139" customFormat="1" ht="15" customHeight="1" x14ac:dyDescent="0.4"/>
    <row r="419" s="139" customFormat="1" ht="15" customHeight="1" x14ac:dyDescent="0.4"/>
    <row r="420" s="139" customFormat="1" ht="15" customHeight="1" x14ac:dyDescent="0.4"/>
    <row r="421" s="139" customFormat="1" ht="15" customHeight="1" x14ac:dyDescent="0.4"/>
    <row r="422" s="139" customFormat="1" ht="15" customHeight="1" x14ac:dyDescent="0.4"/>
    <row r="423" s="139" customFormat="1" ht="15" customHeight="1" x14ac:dyDescent="0.4"/>
    <row r="424" s="139" customFormat="1" ht="15" customHeight="1" x14ac:dyDescent="0.4"/>
    <row r="425" s="139" customFormat="1" ht="15" customHeight="1" x14ac:dyDescent="0.4"/>
    <row r="426" s="139" customFormat="1" ht="15" customHeight="1" x14ac:dyDescent="0.4"/>
    <row r="427" s="139" customFormat="1" ht="15" customHeight="1" x14ac:dyDescent="0.4"/>
    <row r="428" s="139" customFormat="1" ht="15" customHeight="1" x14ac:dyDescent="0.4"/>
    <row r="429" s="139" customFormat="1" ht="15" customHeight="1" x14ac:dyDescent="0.4"/>
    <row r="430" s="139" customFormat="1" ht="15" customHeight="1" x14ac:dyDescent="0.4"/>
    <row r="431" s="139" customFormat="1" ht="15" customHeight="1" x14ac:dyDescent="0.4"/>
    <row r="432" s="139" customFormat="1" ht="15" customHeight="1" x14ac:dyDescent="0.4"/>
    <row r="433" s="139" customFormat="1" ht="15" customHeight="1" x14ac:dyDescent="0.4"/>
    <row r="434" s="139" customFormat="1" ht="15" customHeight="1" x14ac:dyDescent="0.4"/>
    <row r="435" s="139" customFormat="1" ht="15" customHeight="1" x14ac:dyDescent="0.4"/>
    <row r="436" s="139" customFormat="1" ht="15" customHeight="1" x14ac:dyDescent="0.4"/>
    <row r="437" s="139" customFormat="1" ht="15" customHeight="1" x14ac:dyDescent="0.4"/>
    <row r="438" s="139" customFormat="1" ht="15" customHeight="1" x14ac:dyDescent="0.4"/>
    <row r="439" s="139" customFormat="1" ht="15" customHeight="1" x14ac:dyDescent="0.4"/>
    <row r="440" s="139" customFormat="1" ht="15" customHeight="1" x14ac:dyDescent="0.4"/>
    <row r="441" s="139" customFormat="1" ht="15" customHeight="1" x14ac:dyDescent="0.4"/>
    <row r="442" s="139" customFormat="1" ht="15" customHeight="1" x14ac:dyDescent="0.4"/>
    <row r="443" s="139" customFormat="1" ht="15" customHeight="1" x14ac:dyDescent="0.4"/>
    <row r="444" s="139" customFormat="1" ht="15" customHeight="1" x14ac:dyDescent="0.4"/>
    <row r="445" s="139" customFormat="1" ht="15" customHeight="1" x14ac:dyDescent="0.4"/>
    <row r="446" s="139" customFormat="1" ht="15" customHeight="1" x14ac:dyDescent="0.4"/>
    <row r="447" s="139" customFormat="1" ht="15" customHeight="1" x14ac:dyDescent="0.4"/>
    <row r="448" s="139" customFormat="1" ht="15" customHeight="1" x14ac:dyDescent="0.4"/>
    <row r="449" s="139" customFormat="1" ht="15" customHeight="1" x14ac:dyDescent="0.4"/>
    <row r="450" s="139" customFormat="1" ht="15" customHeight="1" x14ac:dyDescent="0.4"/>
    <row r="451" s="139" customFormat="1" ht="15" customHeight="1" x14ac:dyDescent="0.4"/>
    <row r="452" s="139" customFormat="1" ht="15" customHeight="1" x14ac:dyDescent="0.4"/>
    <row r="453" s="139" customFormat="1" ht="15" customHeight="1" x14ac:dyDescent="0.4"/>
    <row r="454" s="139" customFormat="1" ht="15" customHeight="1" x14ac:dyDescent="0.4"/>
    <row r="455" s="139" customFormat="1" ht="15" customHeight="1" x14ac:dyDescent="0.4"/>
    <row r="456" s="139" customFormat="1" ht="15" customHeight="1" x14ac:dyDescent="0.4"/>
    <row r="457" s="139" customFormat="1" ht="15" customHeight="1" x14ac:dyDescent="0.4"/>
    <row r="458" s="139" customFormat="1" ht="15" customHeight="1" x14ac:dyDescent="0.4"/>
    <row r="459" s="139" customFormat="1" ht="15" customHeight="1" x14ac:dyDescent="0.4"/>
    <row r="460" s="139" customFormat="1" ht="15" customHeight="1" x14ac:dyDescent="0.4"/>
    <row r="461" s="139" customFormat="1" ht="15" customHeight="1" x14ac:dyDescent="0.4"/>
    <row r="462" s="139" customFormat="1" ht="15" customHeight="1" x14ac:dyDescent="0.4"/>
    <row r="463" s="139" customFormat="1" ht="15" customHeight="1" x14ac:dyDescent="0.4"/>
    <row r="464" s="139" customFormat="1" ht="15" customHeight="1" x14ac:dyDescent="0.4"/>
    <row r="465" s="139" customFormat="1" ht="15" customHeight="1" x14ac:dyDescent="0.4"/>
    <row r="466" s="139" customFormat="1" ht="15" customHeight="1" x14ac:dyDescent="0.4"/>
  </sheetData>
  <sheetProtection selectLockedCells="1"/>
  <mergeCells count="388">
    <mergeCell ref="B157:D161"/>
    <mergeCell ref="E157:AK161"/>
    <mergeCell ref="C152:H153"/>
    <mergeCell ref="K152:AJ153"/>
    <mergeCell ref="AM152:AQ153"/>
    <mergeCell ref="AT152:BQ153"/>
    <mergeCell ref="C154:H155"/>
    <mergeCell ref="K154:AJ155"/>
    <mergeCell ref="AM154:AQ155"/>
    <mergeCell ref="AT154:BQ155"/>
    <mergeCell ref="C148:H149"/>
    <mergeCell ref="K148:AJ149"/>
    <mergeCell ref="AM148:AQ149"/>
    <mergeCell ref="AT148:BQ149"/>
    <mergeCell ref="C150:H151"/>
    <mergeCell ref="K150:AJ151"/>
    <mergeCell ref="AM150:AQ151"/>
    <mergeCell ref="AT150:BQ151"/>
    <mergeCell ref="C144:H145"/>
    <mergeCell ref="K144:AJ145"/>
    <mergeCell ref="AM144:AQ145"/>
    <mergeCell ref="AT144:BQ145"/>
    <mergeCell ref="C146:H147"/>
    <mergeCell ref="K146:AJ147"/>
    <mergeCell ref="AM146:AQ147"/>
    <mergeCell ref="AT146:BQ147"/>
    <mergeCell ref="C140:H141"/>
    <mergeCell ref="K140:AG141"/>
    <mergeCell ref="AI140:AK141"/>
    <mergeCell ref="AM140:AQ141"/>
    <mergeCell ref="AT140:BQ141"/>
    <mergeCell ref="B142:AK143"/>
    <mergeCell ref="AM142:AQ143"/>
    <mergeCell ref="AT142:BQ143"/>
    <mergeCell ref="C136:H137"/>
    <mergeCell ref="K136:AG137"/>
    <mergeCell ref="AI136:AK137"/>
    <mergeCell ref="AM136:AQ137"/>
    <mergeCell ref="AT136:BQ137"/>
    <mergeCell ref="C138:H139"/>
    <mergeCell ref="K138:AG139"/>
    <mergeCell ref="AI138:AK139"/>
    <mergeCell ref="AM138:AQ139"/>
    <mergeCell ref="AT138:BQ139"/>
    <mergeCell ref="C132:H133"/>
    <mergeCell ref="K132:AG133"/>
    <mergeCell ref="AI132:AK133"/>
    <mergeCell ref="AM132:AQ133"/>
    <mergeCell ref="AT132:BQ133"/>
    <mergeCell ref="C134:H135"/>
    <mergeCell ref="K134:AG135"/>
    <mergeCell ref="AI134:AK135"/>
    <mergeCell ref="AM134:AQ135"/>
    <mergeCell ref="AT134:BQ135"/>
    <mergeCell ref="C128:H129"/>
    <mergeCell ref="K128:AG129"/>
    <mergeCell ref="AI128:AK129"/>
    <mergeCell ref="AM128:AQ129"/>
    <mergeCell ref="AT128:BQ129"/>
    <mergeCell ref="C130:H131"/>
    <mergeCell ref="K130:AG131"/>
    <mergeCell ref="AI130:AK131"/>
    <mergeCell ref="AM130:AQ131"/>
    <mergeCell ref="AT130:BQ131"/>
    <mergeCell ref="C124:H125"/>
    <mergeCell ref="K124:AG125"/>
    <mergeCell ref="AI124:AK125"/>
    <mergeCell ref="AM124:AQ125"/>
    <mergeCell ref="AT124:BQ125"/>
    <mergeCell ref="C126:H127"/>
    <mergeCell ref="K126:AG127"/>
    <mergeCell ref="AI126:AK127"/>
    <mergeCell ref="AM126:AQ127"/>
    <mergeCell ref="AT126:BQ127"/>
    <mergeCell ref="B120:I121"/>
    <mergeCell ref="J120:AH121"/>
    <mergeCell ref="AI120:AK121"/>
    <mergeCell ref="AL120:AR121"/>
    <mergeCell ref="AS120:BR121"/>
    <mergeCell ref="C122:H123"/>
    <mergeCell ref="K122:AG123"/>
    <mergeCell ref="AI122:AK123"/>
    <mergeCell ref="AM122:AQ123"/>
    <mergeCell ref="AT122:BQ123"/>
    <mergeCell ref="AM115:AR115"/>
    <mergeCell ref="E116:AJ118"/>
    <mergeCell ref="AY118:AZ118"/>
    <mergeCell ref="BC118:BF118"/>
    <mergeCell ref="BH118:BK118"/>
    <mergeCell ref="BM118:BP118"/>
    <mergeCell ref="BG112:BH113"/>
    <mergeCell ref="BI112:BJ113"/>
    <mergeCell ref="BK112:BM113"/>
    <mergeCell ref="BN112:BO113"/>
    <mergeCell ref="BP112:BR113"/>
    <mergeCell ref="B113:I115"/>
    <mergeCell ref="J113:AF115"/>
    <mergeCell ref="AG113:AK115"/>
    <mergeCell ref="AM114:AR114"/>
    <mergeCell ref="AS114:BP117"/>
    <mergeCell ref="B112:I112"/>
    <mergeCell ref="J112:AF112"/>
    <mergeCell ref="AG112:AK112"/>
    <mergeCell ref="AN112:AS113"/>
    <mergeCell ref="AV112:AW113"/>
    <mergeCell ref="AX112:AX113"/>
    <mergeCell ref="AY112:BA113"/>
    <mergeCell ref="BB112:BC113"/>
    <mergeCell ref="BD112:BF113"/>
    <mergeCell ref="D99:E100"/>
    <mergeCell ref="H99:AN100"/>
    <mergeCell ref="AQ99:BO100"/>
    <mergeCell ref="BQ102:BS102"/>
    <mergeCell ref="Z108:AW109"/>
    <mergeCell ref="AZ110:BB110"/>
    <mergeCell ref="BC110:BD110"/>
    <mergeCell ref="BE110:BG110"/>
    <mergeCell ref="BH110:BI110"/>
    <mergeCell ref="BJ110:BL110"/>
    <mergeCell ref="BM110:BN110"/>
    <mergeCell ref="D95:E96"/>
    <mergeCell ref="H95:AN96"/>
    <mergeCell ref="AQ95:BO96"/>
    <mergeCell ref="D97:E98"/>
    <mergeCell ref="H97:AN98"/>
    <mergeCell ref="AQ97:BO98"/>
    <mergeCell ref="N91:Z91"/>
    <mergeCell ref="AC91:BA91"/>
    <mergeCell ref="BD91:BO92"/>
    <mergeCell ref="N92:Z92"/>
    <mergeCell ref="AC92:BA92"/>
    <mergeCell ref="D93:E94"/>
    <mergeCell ref="H93:AN94"/>
    <mergeCell ref="AQ93:BO94"/>
    <mergeCell ref="N87:Z87"/>
    <mergeCell ref="AC87:BA87"/>
    <mergeCell ref="BD87:BO88"/>
    <mergeCell ref="N88:Z88"/>
    <mergeCell ref="AC88:BA88"/>
    <mergeCell ref="N89:Z89"/>
    <mergeCell ref="AC89:BA89"/>
    <mergeCell ref="BD89:BO90"/>
    <mergeCell ref="N90:Z90"/>
    <mergeCell ref="AC90:BA90"/>
    <mergeCell ref="N83:Z83"/>
    <mergeCell ref="AC83:BA83"/>
    <mergeCell ref="BD83:BO84"/>
    <mergeCell ref="N84:Z84"/>
    <mergeCell ref="AC84:BA84"/>
    <mergeCell ref="N85:Z85"/>
    <mergeCell ref="AC85:BA85"/>
    <mergeCell ref="BD85:BO86"/>
    <mergeCell ref="N86:Z86"/>
    <mergeCell ref="AC86:BA86"/>
    <mergeCell ref="N79:Z79"/>
    <mergeCell ref="AC79:BA79"/>
    <mergeCell ref="BD79:BO80"/>
    <mergeCell ref="N80:Z80"/>
    <mergeCell ref="AC80:BA80"/>
    <mergeCell ref="N81:Z81"/>
    <mergeCell ref="AC81:BA81"/>
    <mergeCell ref="BD81:BO82"/>
    <mergeCell ref="N82:Z82"/>
    <mergeCell ref="AC82:BA82"/>
    <mergeCell ref="N75:Z75"/>
    <mergeCell ref="AC75:BA75"/>
    <mergeCell ref="BD75:BO76"/>
    <mergeCell ref="N76:Z76"/>
    <mergeCell ref="AC76:BA76"/>
    <mergeCell ref="N77:Z77"/>
    <mergeCell ref="AC77:BA77"/>
    <mergeCell ref="BD77:BO78"/>
    <mergeCell ref="N78:Z78"/>
    <mergeCell ref="AC78:BA78"/>
    <mergeCell ref="N71:Z71"/>
    <mergeCell ref="AC71:BA71"/>
    <mergeCell ref="BD71:BO72"/>
    <mergeCell ref="N72:Z72"/>
    <mergeCell ref="AC72:BA72"/>
    <mergeCell ref="N73:Z73"/>
    <mergeCell ref="AC73:BA73"/>
    <mergeCell ref="BD73:BO74"/>
    <mergeCell ref="N74:Z74"/>
    <mergeCell ref="AC74:BA74"/>
    <mergeCell ref="AC67:BA67"/>
    <mergeCell ref="BD67:BO68"/>
    <mergeCell ref="N68:Z68"/>
    <mergeCell ref="AC68:BA68"/>
    <mergeCell ref="N69:Z69"/>
    <mergeCell ref="AC69:BA69"/>
    <mergeCell ref="BD69:BO70"/>
    <mergeCell ref="N70:Z70"/>
    <mergeCell ref="AC70:BA70"/>
    <mergeCell ref="AO58:AU59"/>
    <mergeCell ref="D61:D92"/>
    <mergeCell ref="F61:K92"/>
    <mergeCell ref="M61:AA62"/>
    <mergeCell ref="AB61:BB62"/>
    <mergeCell ref="BC61:BP62"/>
    <mergeCell ref="N63:Z63"/>
    <mergeCell ref="BG57:BH57"/>
    <mergeCell ref="BK57:BL57"/>
    <mergeCell ref="X57:Y57"/>
    <mergeCell ref="Z57:AA57"/>
    <mergeCell ref="AB57:AD57"/>
    <mergeCell ref="AE57:AF57"/>
    <mergeCell ref="AG57:AH57"/>
    <mergeCell ref="AC63:BA63"/>
    <mergeCell ref="BD63:BO64"/>
    <mergeCell ref="N64:Z64"/>
    <mergeCell ref="AC64:BA64"/>
    <mergeCell ref="N65:Z65"/>
    <mergeCell ref="AC65:BA65"/>
    <mergeCell ref="BD65:BO66"/>
    <mergeCell ref="N66:Z66"/>
    <mergeCell ref="AC66:BA66"/>
    <mergeCell ref="N67:Z67"/>
    <mergeCell ref="E57:G57"/>
    <mergeCell ref="K57:L57"/>
    <mergeCell ref="M57:O57"/>
    <mergeCell ref="P57:Q57"/>
    <mergeCell ref="S57:T57"/>
    <mergeCell ref="U57:W57"/>
    <mergeCell ref="BM57:BN57"/>
    <mergeCell ref="BO57:BP57"/>
    <mergeCell ref="BQ57:BS57"/>
    <mergeCell ref="BI53:BM54"/>
    <mergeCell ref="BN53:BO54"/>
    <mergeCell ref="M55:Q56"/>
    <mergeCell ref="R55:S56"/>
    <mergeCell ref="T55:U56"/>
    <mergeCell ref="V55:Y56"/>
    <mergeCell ref="Z55:AA56"/>
    <mergeCell ref="AB55:AE56"/>
    <mergeCell ref="AF55:AG56"/>
    <mergeCell ref="BG55:BH56"/>
    <mergeCell ref="BI55:BM56"/>
    <mergeCell ref="BN55:BO56"/>
    <mergeCell ref="Z53:AA54"/>
    <mergeCell ref="AB53:AE54"/>
    <mergeCell ref="AF53:AG54"/>
    <mergeCell ref="V51:Y52"/>
    <mergeCell ref="Z51:AA52"/>
    <mergeCell ref="AB51:AE52"/>
    <mergeCell ref="AF51:AG52"/>
    <mergeCell ref="AI51:BE52"/>
    <mergeCell ref="BG51:BH52"/>
    <mergeCell ref="BG53:BH54"/>
    <mergeCell ref="BH43:BK43"/>
    <mergeCell ref="BM43:BP43"/>
    <mergeCell ref="Z48:AA50"/>
    <mergeCell ref="AB48:AE50"/>
    <mergeCell ref="AF48:AG50"/>
    <mergeCell ref="AI48:BI50"/>
    <mergeCell ref="BK48:BN50"/>
    <mergeCell ref="V48:Y50"/>
    <mergeCell ref="BI51:BM52"/>
    <mergeCell ref="BN51:BO52"/>
    <mergeCell ref="V53:Y54"/>
    <mergeCell ref="P44:W47"/>
    <mergeCell ref="Y44:AC44"/>
    <mergeCell ref="AE44:BP44"/>
    <mergeCell ref="Y45:AC47"/>
    <mergeCell ref="AE45:AF45"/>
    <mergeCell ref="AG45:AJ45"/>
    <mergeCell ref="D51:D56"/>
    <mergeCell ref="F51:K56"/>
    <mergeCell ref="M51:Q52"/>
    <mergeCell ref="R51:S52"/>
    <mergeCell ref="T51:U52"/>
    <mergeCell ref="D48:D50"/>
    <mergeCell ref="F48:K50"/>
    <mergeCell ref="M48:Q50"/>
    <mergeCell ref="R48:S50"/>
    <mergeCell ref="T48:U50"/>
    <mergeCell ref="M53:Q54"/>
    <mergeCell ref="R53:S54"/>
    <mergeCell ref="T53:U54"/>
    <mergeCell ref="P40:W43"/>
    <mergeCell ref="Y40:AC40"/>
    <mergeCell ref="AE40:BP40"/>
    <mergeCell ref="Y41:AC43"/>
    <mergeCell ref="AE41:AF41"/>
    <mergeCell ref="AG41:AJ41"/>
    <mergeCell ref="AE42:BP42"/>
    <mergeCell ref="AK43:AN43"/>
    <mergeCell ref="AP43:AS43"/>
    <mergeCell ref="AU43:AW43"/>
    <mergeCell ref="AK47:AN47"/>
    <mergeCell ref="AP47:AS47"/>
    <mergeCell ref="AU47:AW47"/>
    <mergeCell ref="BC47:BF47"/>
    <mergeCell ref="BH47:BK47"/>
    <mergeCell ref="BM47:BP47"/>
    <mergeCell ref="BC43:BF43"/>
    <mergeCell ref="AK39:AN39"/>
    <mergeCell ref="AP39:AS39"/>
    <mergeCell ref="AU39:AW39"/>
    <mergeCell ref="BC39:BF39"/>
    <mergeCell ref="BH39:BK39"/>
    <mergeCell ref="BM39:BP39"/>
    <mergeCell ref="AE46:BP46"/>
    <mergeCell ref="BC35:BF35"/>
    <mergeCell ref="BH35:BK35"/>
    <mergeCell ref="BM35:BP35"/>
    <mergeCell ref="AP31:AS31"/>
    <mergeCell ref="AU31:AW31"/>
    <mergeCell ref="BC31:BF31"/>
    <mergeCell ref="BH31:BK31"/>
    <mergeCell ref="BM31:BP31"/>
    <mergeCell ref="D36:D47"/>
    <mergeCell ref="F36:N47"/>
    <mergeCell ref="P36:W39"/>
    <mergeCell ref="Y36:AC36"/>
    <mergeCell ref="AE36:BP36"/>
    <mergeCell ref="Y37:AC39"/>
    <mergeCell ref="AE37:AF37"/>
    <mergeCell ref="P32:W35"/>
    <mergeCell ref="Y32:AC32"/>
    <mergeCell ref="AE32:BP32"/>
    <mergeCell ref="Y33:AC35"/>
    <mergeCell ref="AE33:AF33"/>
    <mergeCell ref="AG33:AJ33"/>
    <mergeCell ref="AE34:BP34"/>
    <mergeCell ref="AK35:AN35"/>
    <mergeCell ref="AP35:AS35"/>
    <mergeCell ref="AU35:AW35"/>
    <mergeCell ref="AG37:AJ37"/>
    <mergeCell ref="AE38:BP38"/>
    <mergeCell ref="AU27:AW27"/>
    <mergeCell ref="BC27:BF27"/>
    <mergeCell ref="BH27:BK27"/>
    <mergeCell ref="BM27:BP27"/>
    <mergeCell ref="D28:D35"/>
    <mergeCell ref="F28:N35"/>
    <mergeCell ref="P28:W31"/>
    <mergeCell ref="Y28:AC28"/>
    <mergeCell ref="AE28:BP28"/>
    <mergeCell ref="Y29:AC31"/>
    <mergeCell ref="D24:D27"/>
    <mergeCell ref="F24:N27"/>
    <mergeCell ref="Q24:AC24"/>
    <mergeCell ref="AE24:BP24"/>
    <mergeCell ref="Q25:AC27"/>
    <mergeCell ref="AE25:AF25"/>
    <mergeCell ref="AG25:AJ25"/>
    <mergeCell ref="AE26:BP26"/>
    <mergeCell ref="AK27:AN27"/>
    <mergeCell ref="AP27:AS27"/>
    <mergeCell ref="AE29:AF29"/>
    <mergeCell ref="AG29:AJ29"/>
    <mergeCell ref="AE30:BP30"/>
    <mergeCell ref="AK31:AN31"/>
    <mergeCell ref="F22:K22"/>
    <mergeCell ref="M22:BP22"/>
    <mergeCell ref="BC23:BF23"/>
    <mergeCell ref="BH23:BK23"/>
    <mergeCell ref="BM23:BP23"/>
    <mergeCell ref="BI17:BJ17"/>
    <mergeCell ref="BK17:BL17"/>
    <mergeCell ref="BM17:BO17"/>
    <mergeCell ref="BI18:BL18"/>
    <mergeCell ref="F19:K19"/>
    <mergeCell ref="M19:AD20"/>
    <mergeCell ref="F17:K17"/>
    <mergeCell ref="M17:AD18"/>
    <mergeCell ref="AE17:AR18"/>
    <mergeCell ref="BB17:BD17"/>
    <mergeCell ref="BE17:BF17"/>
    <mergeCell ref="BG17:BH17"/>
    <mergeCell ref="AO9:AU10"/>
    <mergeCell ref="AK14:AM14"/>
    <mergeCell ref="M16:AD16"/>
    <mergeCell ref="AE16:AR16"/>
    <mergeCell ref="AS16:AU18"/>
    <mergeCell ref="AV16:AW18"/>
    <mergeCell ref="AX16:AZ18"/>
    <mergeCell ref="M21:O21"/>
    <mergeCell ref="P21:T21"/>
    <mergeCell ref="AO2:AP3"/>
    <mergeCell ref="Z5:AW6"/>
    <mergeCell ref="BC7:BF7"/>
    <mergeCell ref="BG7:BH7"/>
    <mergeCell ref="BI7:BJ7"/>
    <mergeCell ref="BK7:BL7"/>
    <mergeCell ref="BM7:BN7"/>
    <mergeCell ref="BO7:BP7"/>
    <mergeCell ref="BQ7:BR7"/>
  </mergeCells>
  <phoneticPr fontId="1"/>
  <dataValidations count="2">
    <dataValidation imeMode="on" allowBlank="1" showInputMessage="1" showErrorMessage="1" sqref="AQ99 BD63:BO63 BD65:BO65 AQ93 AQ95 AQ97 AC63:BA92 BD67:BO67 BD69:BO69 BD71:BO71 BD73:BO73 BD75:BO75 BD77:BO77 BD79:BO79 BD81:BO81 BD83:BO83 BD85:BO85 BD87:BO87 BD89:BO89 BD91:BO91" xr:uid="{7A931363-BAFA-4D1C-993E-A2CCBFEE7D86}"/>
    <dataValidation imeMode="off" allowBlank="1" showInputMessage="1" showErrorMessage="1" sqref="AA63:AA92 M63:N92" xr:uid="{9A334AE9-EFCE-4C16-89CF-6F9FEE418A4C}"/>
  </dataValidations>
  <printOptions horizontalCentered="1"/>
  <pageMargins left="0.11811023622047245" right="0.11811023622047245" top="0.35433070866141736"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使用方法</vt:lpstr>
      <vt:lpstr>データ入力</vt:lpstr>
      <vt:lpstr>履歴入力</vt:lpstr>
      <vt:lpstr>申請書4-1</vt:lpstr>
      <vt:lpstr>申請書4-2</vt:lpstr>
      <vt:lpstr>申請書4-3</vt:lpstr>
      <vt:lpstr>申請書4-4</vt:lpstr>
      <vt:lpstr>履歴書</vt:lpstr>
      <vt:lpstr>申請書 (図)</vt:lpstr>
      <vt:lpstr>データ入力!Print_Area</vt:lpstr>
      <vt:lpstr>'申請書4-1'!Print_Area</vt:lpstr>
      <vt:lpstr>'申請書4-2'!Print_Area</vt:lpstr>
      <vt:lpstr>'申請書4-3'!Print_Area</vt:lpstr>
      <vt:lpstr>'申請書4-4'!Print_Area</vt:lpstr>
      <vt:lpstr>履歴書!Print_Area</vt:lpstr>
      <vt:lpstr>履歴入力!Print_Area</vt:lpstr>
      <vt:lpstr>非表示</vt:lpstr>
      <vt:lpstr>表示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税理士登録申請書・履歴書</dc:title>
  <dc:creator>東京税理士会登録調査委員会</dc:creator>
  <cp:lastModifiedBy>nakagawa2</cp:lastModifiedBy>
  <cp:lastPrinted>2026-03-27T03:19:27Z</cp:lastPrinted>
  <dcterms:created xsi:type="dcterms:W3CDTF">2025-10-20T14:17:32Z</dcterms:created>
  <dcterms:modified xsi:type="dcterms:W3CDTF">2026-06-11T00:29:13Z</dcterms:modified>
</cp:coreProperties>
</file>